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VETEX" sheetId="1" r:id="rId1"/>
  </sheets>
  <definedNames/>
  <calcPr fullCalcOnLoad="1"/>
</workbook>
</file>

<file path=xl/sharedStrings.xml><?xml version="1.0" encoding="utf-8"?>
<sst xmlns="http://schemas.openxmlformats.org/spreadsheetml/2006/main" count="165" uniqueCount="139">
  <si>
    <t>Tipo record</t>
  </si>
  <si>
    <t>Codice bilancio</t>
  </si>
  <si>
    <t>Capitolo</t>
  </si>
  <si>
    <t>Articolo</t>
  </si>
  <si>
    <t>Descrizione</t>
  </si>
  <si>
    <t>Stanz.In.Risorse 1^a 2015</t>
  </si>
  <si>
    <t>Stanz.In.FPV 1^anno 2015</t>
  </si>
  <si>
    <t>Stanz.Ass.Risorse 1^ 2015</t>
  </si>
  <si>
    <t>Stanz.Ass.FPV 1^anno 2015</t>
  </si>
  <si>
    <t>Accertato risorse 1^ 2015</t>
  </si>
  <si>
    <t>Accertato FPV 1^anno 2015</t>
  </si>
  <si>
    <t>Incassato risorse 2015</t>
  </si>
  <si>
    <t>Incassato FPV 2015</t>
  </si>
  <si>
    <t>Accertato RE 2015</t>
  </si>
  <si>
    <t>Incassato RE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</si>
  <si>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</si>
  <si>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AVANZO DI AMMINISTRAZIONE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</si>
  <si>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</si>
  <si>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I.C.I. PROVENTI PER ACCERTAMENTI E CONTROLLI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</si>
  <si>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</si>
  <si>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IMPOSTA MUNICIPALE PROPRIA (IMU)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</si>
  <si>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</si>
  <si>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ADDIZIONALE COMUNALE IRPEF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</si>
  <si>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</si>
  <si>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CINQUE PER MILLE IRPEF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</si>
  <si>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</si>
  <si>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TASI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</si>
  <si>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</si>
  <si>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IMPOSTA COMUNALE SULLA PUBBLICITA'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</si>
  <si>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</si>
  <si>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TARI - TASSA RIFIUTI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</si>
  <si>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</si>
  <si>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DIRITTI SULLE PUBBLICHE AFFISSIONI</t>
  </si>
  <si>
    <t>FONDO DI SOLIDALIETA' COMUNALE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</si>
  <si>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</si>
  <si>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CONTRIBUTO DELLO STATO: SVILUPPO INVESTIMENTI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</si>
  <si>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</si>
  <si>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ALTRI CONTRIBUTI STATALI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</si>
  <si>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</si>
  <si>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RESTITUZIONE QUOTE AMMORTAMENTO MUTUO POS. 4423373 LEGGE 65/87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</si>
  <si>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</si>
  <si>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RIMBORSO MINOR GETTITO IMU</t>
  </si>
  <si>
    <t>CONTRIBUTO REGIONALE: FONDO SOSTEGNO ACCESSO ABITAZIONI IN LOCAZIONE (LEGGE 431/1998)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</si>
  <si>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</si>
  <si>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CONTRIBUTO REGIONALE: ASSEGNAZIONE BORSE DI STUDIO L.R. 62 DEL 10.03.2000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</si>
  <si>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</si>
  <si>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CONTRIBUTI REGIONALI PER INTERVENTI ECONOMICI STRAORDINARI L.R. N. 8/1986</t>
  </si>
  <si>
    <t>ASSEGNAZIONE FONDI REGIONALI PER ASSISTENZA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</si>
  <si>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</si>
  <si>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CONTRIBUTI REGIONALI ABBATTIMENTO BARRIERE ARCHITETTONICHE U/1908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</si>
  <si>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</si>
  <si>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ASSEGNAZIONE FONDI REGIONALI PER SERVIZI SOCIALI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</si>
  <si>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</si>
  <si>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CONTRIBUTO REGIONALE: CONFERIMENTO FUNZIONI AMMINISTRATIVE ART. 11, COMMA 9 L.R. 11/2001 - ART. 6 COMMA 1 L.R. 2/2002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</si>
  <si>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</si>
  <si>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CONTRIBUTO PROVINCIALE PER ASSISTENZA U/1677</t>
  </si>
  <si>
    <t>CONTRIBUTO PROVINCIALE PER MANIFESTAZIONI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</si>
  <si>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</si>
  <si>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PROVENTI DA SANZIONI AMMINISTRATIVE IN MATERIA TRIBUTARIA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</si>
  <si>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</si>
  <si>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PROVENTI DA SANZIONI AMMINISTRATIVE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</si>
  <si>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</si>
  <si>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DIRITTI DI SEGRETERIA SOGGETTI AL RIPARTO (CAP. 76 E CAP. 120 DELLA SPESA)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</si>
  <si>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</si>
  <si>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DIRITTI DI SEGRETERIA PRATICHE EDILIZIE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</si>
  <si>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</si>
  <si>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DIRITTI PER IL RILASCIO DELLE CARTE D'IDENTITA'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</si>
  <si>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</si>
  <si>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PROVENTI CONCESSIONE AREA PROPRIETA' COMUNALE - INSTALLAZIONE ANTENNA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</si>
  <si>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</si>
  <si>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PROVENTI DEI SERVIZI CIMITERIALI</t>
  </si>
  <si>
    <t>PROVENTI ILLUMINAZIONE VOTIVA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</si>
  <si>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</si>
  <si>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RIMBORSO AMMORTAMENTO MUTUI PER SERVIZIO IDRICO INTEGRATO (POLESINE ACQUE SPA - AMBITO TERRITORIALE OTTIMALE)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</si>
  <si>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</si>
  <si>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PROVENTI CONTRAVVENZIONI IN MATERIA DI CIRCOLAZIONE STRADALE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</si>
  <si>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</si>
  <si>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PROVENTI PESA PUBBLICA E VERIFICA PESI E MISURE</t>
  </si>
  <si>
    <t>INTROITI UTILIZZO CASA DEL POPOLO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</si>
  <si>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</si>
  <si>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CANONE OCCUPAZIONE SPAZI ED AREE PUBBLICHE (C.O.S.A.P.)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</si>
  <si>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</si>
  <si>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PROVENTI DA IMPIANTI ED ATTREZZATURE SPORTIVE</t>
  </si>
  <si>
    <t>INTERESSI SU RITARDATA RISCOSSIONE DI IMPOSTE E TASSE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</si>
  <si>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</si>
  <si>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UTILI DA SOCIETA' PARTECIPATE</t>
  </si>
  <si>
    <t>INTERESSI SULLE GIACENZE DI CASSA</t>
  </si>
  <si>
    <t>INTERESSI SU MUTUI DA SOMMINISTRARE</t>
  </si>
  <si>
    <t>RIMBORSO COSTO STAMPATI E COPIE FOTOSTATICHE</t>
  </si>
  <si>
    <t>RECUPERI E INTROITI DIVERSI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</si>
  <si>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</si>
  <si>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PROVENTI DEL SERVIZIO DI TRASPORTO SCOLASTICO</t>
  </si>
  <si>
    <t>CONCORSO ALLA SPESA PER SERVIZIO ASSISTENZA DOMICILIARE (QUOTA A CARICO DEGLI UTENTI))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</si>
  <si>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</si>
  <si>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COMPENSAZIONE CREDITO I.V.A.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</si>
  <si>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</si>
  <si>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CONTRIBUTI DA ENTI PER FINANZIAMENTO OO.PP.</t>
  </si>
  <si>
    <t>CONTRIBUTO STATALE PER IMPIANTI SPORTIVI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</si>
  <si>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</si>
  <si>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CONTRIBUTO REGIONALE PER SISTEMAZIONE SEDE MUNICIPALE</t>
  </si>
  <si>
    <t>CONTRIBUTO REGIONALE PROGETTO `POLESINE WIFI`</t>
  </si>
  <si>
    <t>CONTRIBUTO REGIONALE PER POTENZIAMENTO CENTRI DI PUBBLICO ACCESSO AD INTERNET - P3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</si>
  <si>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</si>
  <si>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CONTRIBUTI REGIONALI INTERVENTI VIABILITA'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</si>
  <si>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</si>
  <si>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CONTRIBUTO REGIONALE PER LOCULI CIMITERIALI</t>
  </si>
  <si>
    <t>CONTRIBUTO REGIONALE PAES</t>
  </si>
  <si>
    <t>CONTRIBUTO REGIONALE EFFICIENTAMENTO ENERGETICO IMPIANTI PUBBLICA ILLUMINAZIONE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</si>
  <si>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</si>
  <si>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PROVENTI DERIVANTI DAL RILASCIO DELLE CONCESSIONI EDILIZIE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</si>
  <si>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</si>
  <si>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PROVENTI ACCORDI DI PROGRAMMA</t>
  </si>
  <si>
    <t>ANTICIPAZIONE DI CASSA</t>
  </si>
  <si>
    <t>DEVOLUZIONE MUTUO  PER  ALTRI FINANZIAMENTI OO.PP.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</si>
  <si>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</si>
  <si>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MUTUO: LAVORI COMPLETAMENTO VIA PAPA LUCIANI</t>
  </si>
  <si>
    <t>RITENUTE PREVIDENZIALI ED ASSISTENZIALI AL PERSONALE (CAP. 2940/U)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</si>
  <si>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</si>
  <si>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RITENUTE AL PERSONALE PER RICONGIUNZIONE SERVIZI (CAP 2944/U)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</si>
  <si>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</si>
  <si>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RITENUTE I.R.PE.F. AL PERSONALE DIPENDENTE (CAP. 2946/U)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</si>
  <si>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</si>
  <si>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RITENUTE AL PERSONALE PER CONTO TERZI (CAP. 2948/U)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</si>
  <si>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</si>
  <si>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DEPOSITI CAUZIONALI (CAP. 2954/U)</t>
  </si>
  <si>
    <t>RIMBORSO SOMME ANTICIPATE PER ELEZIONI (CAP. 2958/U)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</si>
  <si>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</si>
  <si>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RIMBORSO DI SOMME ANTICIPATE PER CENSIMENTI E INDAGINI (CAP. 2959/U)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</si>
  <si>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</si>
  <si>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RITENUTE ERARIALI I.R.PE.F. A NON DIPENDENTI (CAP. 2960/U)</t>
  </si>
  <si>
    <t>RIMBORSO ANTICIPAZIONI DA ENTI PUBBLICI E PRIVATI (CAP. 2979/U)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</si>
  <si>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</si>
  <si>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RIMBORSO FONDI SERVIZIO ECONOMATO (CAP. 2980/U)</t>
  </si>
  <si>
    <t>COSTITUZIONE DEPOSITI SPESE CONTRATTUALI E ASTE (CAP. 2984/U)</t>
  </si>
  <si>
    <t>FONDO PLURIENNALE VINCOLATO PARTE CORRENTE</t>
  </si>
  <si>
    <t>FONDO PLURIENNALE VINCOLATO PARTE CAPITALE</t>
  </si>
  <si>
    <t>T</t>
  </si>
  <si>
    <t>TOTALE GENERALE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</si>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</sst>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F1">
      <selection activeCell="A1" sqref="A1"/>
    </sheetView>
  </sheetViews>
  <sheetFormatPr defaultColWidth="9.140625" defaultRowHeight="15"/>
  <cols>
    <col min="5" max="5" width="115.421875" style="0" bestFit="1" customWidth="1"/>
    <col min="6" max="6" width="22.140625" style="0" bestFit="1" customWidth="1"/>
    <col min="8" max="8" width="22.28125" style="0" bestFit="1" customWidth="1"/>
    <col min="9" max="9" width="23.421875" style="0" bestFit="1" customWidth="1"/>
    <col min="10" max="10" width="22.140625" style="0" bestFit="1" customWidth="1"/>
    <col min="11" max="11" width="23.7109375" style="0" bestFit="1" customWidth="1"/>
    <col min="12" max="12" width="19.28125" style="0" bestFit="1" customWidth="1"/>
    <col min="13" max="13" width="16.7109375" style="0" bestFit="1" customWidth="1"/>
    <col min="14" max="14" width="16.140625" style="0" bestFit="1" customWidth="1"/>
  </cols>
  <sheetData>
    <row r="1" spans="1:1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2:16" ht="14.25">
      <c r="B2" t="str">
        <f>"0000000"</f>
        <v>0000000</v>
      </c>
      <c r="C2">
        <v>2</v>
      </c>
      <c r="D2">
        <v>0</v>
      </c>
      <c r="E2" t="s">
        <v>16</v>
      </c>
      <c r="F2" s="1">
        <v>28204.88</v>
      </c>
      <c r="G2">
        <v>0</v>
      </c>
      <c r="H2" s="1">
        <v>129204.88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t="s">
        <v>17</v>
      </c>
    </row>
    <row r="3" spans="2:16" ht="14.25">
      <c r="B3" t="str">
        <f>"1011021"</f>
        <v>1011021</v>
      </c>
      <c r="C3">
        <v>7</v>
      </c>
      <c r="D3">
        <v>0</v>
      </c>
      <c r="E3" t="s">
        <v>18</v>
      </c>
      <c r="F3" s="1">
        <v>31000</v>
      </c>
      <c r="G3">
        <v>0</v>
      </c>
      <c r="H3" s="1">
        <v>31000</v>
      </c>
      <c r="I3">
        <v>0</v>
      </c>
      <c r="J3" s="1">
        <v>13766.89</v>
      </c>
      <c r="K3">
        <v>0</v>
      </c>
      <c r="L3" s="1">
        <v>6651.14</v>
      </c>
      <c r="M3">
        <v>0</v>
      </c>
      <c r="N3" s="1">
        <v>6490.57</v>
      </c>
      <c r="O3" s="1">
        <v>6490.57</v>
      </c>
      <c r="P3" t="s">
        <v>19</v>
      </c>
    </row>
    <row r="4" spans="2:16" ht="14.25">
      <c r="B4" t="str">
        <f>"1011029"</f>
        <v>1011029</v>
      </c>
      <c r="C4">
        <v>9</v>
      </c>
      <c r="D4">
        <v>0</v>
      </c>
      <c r="E4" t="s">
        <v>20</v>
      </c>
      <c r="F4" s="1">
        <v>413000</v>
      </c>
      <c r="G4">
        <v>0</v>
      </c>
      <c r="H4" s="1">
        <v>413000</v>
      </c>
      <c r="I4">
        <v>0</v>
      </c>
      <c r="J4" s="1">
        <v>198922.87</v>
      </c>
      <c r="K4">
        <v>0</v>
      </c>
      <c r="L4" s="1">
        <v>197514.43</v>
      </c>
      <c r="M4">
        <v>0</v>
      </c>
      <c r="N4" s="1">
        <v>1719.01</v>
      </c>
      <c r="O4" s="1">
        <v>1719.01</v>
      </c>
      <c r="P4" t="s">
        <v>21</v>
      </c>
    </row>
    <row r="5" spans="2:16" ht="14.25">
      <c r="B5" t="str">
        <f>"1011025"</f>
        <v>1011025</v>
      </c>
      <c r="C5">
        <v>10</v>
      </c>
      <c r="D5">
        <v>0</v>
      </c>
      <c r="E5" t="s">
        <v>22</v>
      </c>
      <c r="F5" s="1">
        <v>122000</v>
      </c>
      <c r="G5">
        <v>0</v>
      </c>
      <c r="H5" s="1">
        <v>122000</v>
      </c>
      <c r="I5">
        <v>0</v>
      </c>
      <c r="J5" s="1">
        <v>121178.41</v>
      </c>
      <c r="K5">
        <v>0</v>
      </c>
      <c r="L5" s="1">
        <v>54178.41</v>
      </c>
      <c r="M5">
        <v>0</v>
      </c>
      <c r="N5" s="1">
        <v>74664.07</v>
      </c>
      <c r="O5" s="1">
        <v>74664.07</v>
      </c>
      <c r="P5" t="s">
        <v>23</v>
      </c>
    </row>
    <row r="6" spans="2:16" ht="14.25">
      <c r="B6" t="str">
        <f>"1011011"</f>
        <v>1011011</v>
      </c>
      <c r="C6">
        <v>11</v>
      </c>
      <c r="D6">
        <v>0</v>
      </c>
      <c r="E6" t="s">
        <v>24</v>
      </c>
      <c r="F6">
        <v>300</v>
      </c>
      <c r="G6">
        <v>0</v>
      </c>
      <c r="H6">
        <v>300</v>
      </c>
      <c r="I6">
        <v>0</v>
      </c>
      <c r="J6">
        <v>452.33</v>
      </c>
      <c r="K6">
        <v>0</v>
      </c>
      <c r="L6">
        <v>452.33</v>
      </c>
      <c r="M6">
        <v>0</v>
      </c>
      <c r="N6">
        <v>0</v>
      </c>
      <c r="O6">
        <v>0</v>
      </c>
      <c r="P6" t="s">
        <v>25</v>
      </c>
    </row>
    <row r="7" spans="2:16" ht="14.25">
      <c r="B7" t="str">
        <f>"1011013"</f>
        <v>1011013</v>
      </c>
      <c r="C7">
        <v>13</v>
      </c>
      <c r="D7">
        <v>0</v>
      </c>
      <c r="E7" t="s">
        <v>26</v>
      </c>
      <c r="F7" s="1">
        <v>136000</v>
      </c>
      <c r="G7">
        <v>0</v>
      </c>
      <c r="H7" s="1">
        <v>136000</v>
      </c>
      <c r="I7">
        <v>0</v>
      </c>
      <c r="J7" s="1">
        <v>132840.22</v>
      </c>
      <c r="K7">
        <v>0</v>
      </c>
      <c r="L7" s="1">
        <v>131402.59</v>
      </c>
      <c r="M7">
        <v>0</v>
      </c>
      <c r="N7" s="1">
        <v>2128.69</v>
      </c>
      <c r="O7" s="1">
        <v>2128.69</v>
      </c>
      <c r="P7" t="s">
        <v>27</v>
      </c>
    </row>
    <row r="8" spans="2:16" ht="14.25">
      <c r="B8" t="str">
        <f>"1011050"</f>
        <v>1011050</v>
      </c>
      <c r="C8">
        <v>28</v>
      </c>
      <c r="D8">
        <v>0</v>
      </c>
      <c r="E8" t="s">
        <v>28</v>
      </c>
      <c r="F8" s="1">
        <v>1000</v>
      </c>
      <c r="G8">
        <v>0</v>
      </c>
      <c r="H8" s="1">
        <v>1000</v>
      </c>
      <c r="I8">
        <v>0</v>
      </c>
      <c r="J8">
        <v>853.87</v>
      </c>
      <c r="K8">
        <v>0</v>
      </c>
      <c r="L8">
        <v>819.76</v>
      </c>
      <c r="M8">
        <v>0</v>
      </c>
      <c r="N8">
        <v>0</v>
      </c>
      <c r="O8">
        <v>0</v>
      </c>
      <c r="P8" t="s">
        <v>29</v>
      </c>
    </row>
    <row r="9" spans="2:16" ht="14.25">
      <c r="B9" t="str">
        <f>"1021056"</f>
        <v>1021056</v>
      </c>
      <c r="C9">
        <v>56</v>
      </c>
      <c r="D9">
        <v>0</v>
      </c>
      <c r="E9" t="s">
        <v>30</v>
      </c>
      <c r="F9" s="1">
        <v>200000</v>
      </c>
      <c r="G9">
        <v>0</v>
      </c>
      <c r="H9" s="1">
        <v>200000</v>
      </c>
      <c r="I9">
        <v>0</v>
      </c>
      <c r="J9" s="1">
        <v>201386.17</v>
      </c>
      <c r="K9">
        <v>0</v>
      </c>
      <c r="L9" s="1">
        <v>187746.23</v>
      </c>
      <c r="M9">
        <v>0</v>
      </c>
      <c r="N9" s="1">
        <v>4592.01</v>
      </c>
      <c r="O9" s="1">
        <v>4563.53</v>
      </c>
      <c r="P9" t="s">
        <v>31</v>
      </c>
    </row>
    <row r="10" spans="2:16" ht="14.25">
      <c r="B10" t="str">
        <f>"1031100"</f>
        <v>1031100</v>
      </c>
      <c r="C10">
        <v>66</v>
      </c>
      <c r="D10">
        <v>0</v>
      </c>
      <c r="E10" t="s">
        <v>32</v>
      </c>
      <c r="F10">
        <v>200</v>
      </c>
      <c r="G10">
        <v>0</v>
      </c>
      <c r="H10">
        <v>200</v>
      </c>
      <c r="I10">
        <v>0</v>
      </c>
      <c r="J10">
        <v>401.55</v>
      </c>
      <c r="K10">
        <v>0</v>
      </c>
      <c r="L10">
        <v>275.06</v>
      </c>
      <c r="M10">
        <v>0</v>
      </c>
      <c r="N10">
        <v>0</v>
      </c>
      <c r="O10">
        <v>0</v>
      </c>
      <c r="P10" t="s">
        <v>29</v>
      </c>
    </row>
    <row r="11" spans="2:16" ht="14.25">
      <c r="B11" t="str">
        <f>"1031072"</f>
        <v>1031072</v>
      </c>
      <c r="C11">
        <v>72</v>
      </c>
      <c r="D11">
        <v>0</v>
      </c>
      <c r="E11" t="s">
        <v>33</v>
      </c>
      <c r="F11" s="1">
        <v>122032</v>
      </c>
      <c r="G11">
        <v>0</v>
      </c>
      <c r="H11" s="1">
        <v>122032</v>
      </c>
      <c r="I11">
        <v>0</v>
      </c>
      <c r="J11" s="1">
        <v>121843.56</v>
      </c>
      <c r="K11">
        <v>0</v>
      </c>
      <c r="L11" s="1">
        <v>114879.87</v>
      </c>
      <c r="M11">
        <v>0</v>
      </c>
      <c r="N11" s="1">
        <v>13864.68</v>
      </c>
      <c r="O11" s="1">
        <v>13864.68</v>
      </c>
      <c r="P11" t="s">
        <v>34</v>
      </c>
    </row>
    <row r="12" spans="2:16" ht="14.25">
      <c r="B12" t="str">
        <f>"2012013"</f>
        <v>2012013</v>
      </c>
      <c r="C12">
        <v>79</v>
      </c>
      <c r="D12">
        <v>0</v>
      </c>
      <c r="E12" t="s">
        <v>35</v>
      </c>
      <c r="F12" s="1">
        <v>20972</v>
      </c>
      <c r="G12">
        <v>0</v>
      </c>
      <c r="H12" s="1">
        <v>20972</v>
      </c>
      <c r="I12">
        <v>0</v>
      </c>
      <c r="J12" s="1">
        <v>20972.02</v>
      </c>
      <c r="K12">
        <v>0</v>
      </c>
      <c r="L12" s="1">
        <v>20972.02</v>
      </c>
      <c r="M12">
        <v>0</v>
      </c>
      <c r="N12">
        <v>0</v>
      </c>
      <c r="O12">
        <v>0</v>
      </c>
      <c r="P12" t="s">
        <v>36</v>
      </c>
    </row>
    <row r="13" spans="2:16" ht="14.25">
      <c r="B13" t="str">
        <f>"2012014"</f>
        <v>2012014</v>
      </c>
      <c r="C13">
        <v>80</v>
      </c>
      <c r="D13">
        <v>0</v>
      </c>
      <c r="E13" t="s">
        <v>37</v>
      </c>
      <c r="F13" s="1">
        <v>4000</v>
      </c>
      <c r="G13">
        <v>0</v>
      </c>
      <c r="H13" s="1">
        <v>4000</v>
      </c>
      <c r="I13">
        <v>0</v>
      </c>
      <c r="J13" s="1">
        <v>4037.56</v>
      </c>
      <c r="K13">
        <v>0</v>
      </c>
      <c r="L13" s="1">
        <v>4037.56</v>
      </c>
      <c r="M13">
        <v>0</v>
      </c>
      <c r="N13">
        <v>0</v>
      </c>
      <c r="O13">
        <v>0</v>
      </c>
      <c r="P13" t="s">
        <v>38</v>
      </c>
    </row>
    <row r="14" spans="2:16" ht="14.25">
      <c r="B14" t="str">
        <f>"2012084"</f>
        <v>2012084</v>
      </c>
      <c r="C14">
        <v>84</v>
      </c>
      <c r="D14">
        <v>0</v>
      </c>
      <c r="E14" t="s">
        <v>39</v>
      </c>
      <c r="F14" s="1">
        <v>20543</v>
      </c>
      <c r="G14">
        <v>0</v>
      </c>
      <c r="H14" s="1">
        <v>20543</v>
      </c>
      <c r="I14">
        <v>0</v>
      </c>
      <c r="J14" s="1">
        <v>20542.92</v>
      </c>
      <c r="K14">
        <v>0</v>
      </c>
      <c r="L14">
        <v>0</v>
      </c>
      <c r="M14">
        <v>0</v>
      </c>
      <c r="N14">
        <v>0</v>
      </c>
      <c r="O14">
        <v>0</v>
      </c>
      <c r="P14" t="s">
        <v>40</v>
      </c>
    </row>
    <row r="15" spans="2:16" ht="14.25">
      <c r="B15" t="str">
        <f>"2012086"</f>
        <v>2012086</v>
      </c>
      <c r="C15">
        <v>86</v>
      </c>
      <c r="D15">
        <v>0</v>
      </c>
      <c r="E15" t="s">
        <v>41</v>
      </c>
      <c r="F15" s="1">
        <v>49016</v>
      </c>
      <c r="G15">
        <v>0</v>
      </c>
      <c r="H15" s="1">
        <v>62040</v>
      </c>
      <c r="I15">
        <v>0</v>
      </c>
      <c r="J15" s="1">
        <v>62040.08</v>
      </c>
      <c r="K15">
        <v>0</v>
      </c>
      <c r="L15" s="1">
        <v>62040.08</v>
      </c>
      <c r="M15">
        <v>0</v>
      </c>
      <c r="N15">
        <v>0</v>
      </c>
      <c r="O15">
        <v>0</v>
      </c>
      <c r="P15" t="s">
        <v>23</v>
      </c>
    </row>
    <row r="16" spans="2:16" ht="14.25">
      <c r="B16" t="str">
        <f>"2022140"</f>
        <v>2022140</v>
      </c>
      <c r="C16">
        <v>140</v>
      </c>
      <c r="D16">
        <v>0</v>
      </c>
      <c r="E16" t="s">
        <v>42</v>
      </c>
      <c r="F16" s="1">
        <v>4000</v>
      </c>
      <c r="G16">
        <v>0</v>
      </c>
      <c r="H16" s="1">
        <v>4000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43</v>
      </c>
    </row>
    <row r="17" spans="2:16" ht="14.25">
      <c r="B17" t="str">
        <f>"2022141"</f>
        <v>2022141</v>
      </c>
      <c r="C17">
        <v>141</v>
      </c>
      <c r="D17">
        <v>0</v>
      </c>
      <c r="E17" t="s">
        <v>44</v>
      </c>
      <c r="F17" s="1">
        <v>4000</v>
      </c>
      <c r="G17">
        <v>0</v>
      </c>
      <c r="H17" s="1">
        <v>4000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t="s">
        <v>45</v>
      </c>
    </row>
    <row r="18" spans="2:16" ht="14.25">
      <c r="B18" t="str">
        <f>"2022142"</f>
        <v>2022142</v>
      </c>
      <c r="C18">
        <v>142</v>
      </c>
      <c r="D18">
        <v>0</v>
      </c>
      <c r="E18" t="s">
        <v>46</v>
      </c>
      <c r="F18" s="1">
        <v>1470</v>
      </c>
      <c r="G18">
        <v>0</v>
      </c>
      <c r="H18" s="1">
        <v>1470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t="s">
        <v>45</v>
      </c>
    </row>
    <row r="19" spans="2:16" ht="14.25">
      <c r="B19" t="str">
        <f>"2032020"</f>
        <v>2032020</v>
      </c>
      <c r="C19">
        <v>148</v>
      </c>
      <c r="D19">
        <v>0</v>
      </c>
      <c r="E19" t="s">
        <v>47</v>
      </c>
      <c r="F19" s="1">
        <v>150000</v>
      </c>
      <c r="G19">
        <v>0</v>
      </c>
      <c r="H19" s="1">
        <v>150000</v>
      </c>
      <c r="I19">
        <v>0</v>
      </c>
      <c r="J19" s="1">
        <v>69755</v>
      </c>
      <c r="K19">
        <v>0</v>
      </c>
      <c r="L19" s="1">
        <v>69755</v>
      </c>
      <c r="M19">
        <v>0</v>
      </c>
      <c r="N19">
        <v>0</v>
      </c>
      <c r="O19">
        <v>0</v>
      </c>
      <c r="P19" t="s">
        <v>48</v>
      </c>
    </row>
    <row r="20" spans="2:16" ht="14.25">
      <c r="B20" t="str">
        <f>"2032150"</f>
        <v>2032150</v>
      </c>
      <c r="C20">
        <v>150</v>
      </c>
      <c r="D20">
        <v>0</v>
      </c>
      <c r="E20" t="s">
        <v>49</v>
      </c>
      <c r="F20" s="1">
        <v>5000</v>
      </c>
      <c r="G20">
        <v>0</v>
      </c>
      <c r="H20" s="1">
        <v>5000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t="s">
        <v>50</v>
      </c>
    </row>
    <row r="21" spans="2:16" ht="14.25">
      <c r="B21" t="str">
        <f>"2032030"</f>
        <v>2032030</v>
      </c>
      <c r="C21">
        <v>152</v>
      </c>
      <c r="D21">
        <v>0</v>
      </c>
      <c r="E21" t="s">
        <v>51</v>
      </c>
      <c r="F21" s="1">
        <v>29684</v>
      </c>
      <c r="G21">
        <v>0</v>
      </c>
      <c r="H21" s="1">
        <v>29684</v>
      </c>
      <c r="I21">
        <v>0</v>
      </c>
      <c r="J21" s="1">
        <v>29684.18</v>
      </c>
      <c r="K21">
        <v>0</v>
      </c>
      <c r="L21" s="1">
        <v>29684.18</v>
      </c>
      <c r="M21">
        <v>0</v>
      </c>
      <c r="N21">
        <v>0</v>
      </c>
      <c r="O21">
        <v>0</v>
      </c>
      <c r="P21" t="s">
        <v>52</v>
      </c>
    </row>
    <row r="22" spans="2:16" ht="14.25">
      <c r="B22" t="str">
        <f>"2022157"</f>
        <v>2022157</v>
      </c>
      <c r="C22">
        <v>157</v>
      </c>
      <c r="D22">
        <v>0</v>
      </c>
      <c r="E22" t="s">
        <v>53</v>
      </c>
      <c r="F22">
        <v>360</v>
      </c>
      <c r="G22">
        <v>0</v>
      </c>
      <c r="H22">
        <v>360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54</v>
      </c>
    </row>
    <row r="23" spans="2:16" ht="14.25">
      <c r="B23" t="str">
        <f>"2051650"</f>
        <v>2051650</v>
      </c>
      <c r="C23">
        <v>165</v>
      </c>
      <c r="D23">
        <v>0</v>
      </c>
      <c r="E23" t="s">
        <v>55</v>
      </c>
      <c r="F23">
        <v>100</v>
      </c>
      <c r="G23">
        <v>0</v>
      </c>
      <c r="H23">
        <v>100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19</v>
      </c>
    </row>
    <row r="24" spans="2:16" ht="14.25">
      <c r="B24" t="str">
        <f>"2052171"</f>
        <v>2052171</v>
      </c>
      <c r="C24">
        <v>171</v>
      </c>
      <c r="D24">
        <v>0</v>
      </c>
      <c r="E24" t="s">
        <v>56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300</v>
      </c>
      <c r="O24">
        <v>0</v>
      </c>
      <c r="P24" t="s">
        <v>57</v>
      </c>
    </row>
    <row r="25" spans="2:16" ht="14.25">
      <c r="B25" t="str">
        <f>"3013010"</f>
        <v>3013010</v>
      </c>
      <c r="C25">
        <v>250</v>
      </c>
      <c r="D25">
        <v>0</v>
      </c>
      <c r="E25" t="s">
        <v>58</v>
      </c>
      <c r="F25">
        <v>50</v>
      </c>
      <c r="G25">
        <v>0</v>
      </c>
      <c r="H25">
        <v>50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 t="s">
        <v>59</v>
      </c>
    </row>
    <row r="26" spans="2:16" ht="14.25">
      <c r="B26" t="str">
        <f>"3013020"</f>
        <v>3013020</v>
      </c>
      <c r="C26">
        <v>254</v>
      </c>
      <c r="D26">
        <v>0</v>
      </c>
      <c r="E26" t="s">
        <v>60</v>
      </c>
      <c r="F26" s="1">
        <v>1032</v>
      </c>
      <c r="G26">
        <v>0</v>
      </c>
      <c r="H26" s="1">
        <v>1032</v>
      </c>
      <c r="I26">
        <v>0</v>
      </c>
      <c r="J26">
        <v>516</v>
      </c>
      <c r="K26">
        <v>0</v>
      </c>
      <c r="L26">
        <v>516</v>
      </c>
      <c r="M26">
        <v>0</v>
      </c>
      <c r="N26">
        <v>0</v>
      </c>
      <c r="O26">
        <v>0</v>
      </c>
      <c r="P26" t="s">
        <v>61</v>
      </c>
    </row>
    <row r="27" spans="2:16" ht="14.25">
      <c r="B27" t="str">
        <f>"3013030"</f>
        <v>3013030</v>
      </c>
      <c r="C27">
        <v>260</v>
      </c>
      <c r="D27">
        <v>0</v>
      </c>
      <c r="E27" t="s">
        <v>62</v>
      </c>
      <c r="F27" s="1">
        <v>2000</v>
      </c>
      <c r="G27">
        <v>0</v>
      </c>
      <c r="H27" s="1">
        <v>2000</v>
      </c>
      <c r="I27">
        <v>0</v>
      </c>
      <c r="J27">
        <v>189.61</v>
      </c>
      <c r="K27">
        <v>0</v>
      </c>
      <c r="L27">
        <v>189.61</v>
      </c>
      <c r="M27">
        <v>0</v>
      </c>
      <c r="N27">
        <v>0</v>
      </c>
      <c r="O27">
        <v>0</v>
      </c>
      <c r="P27" t="s">
        <v>63</v>
      </c>
    </row>
    <row r="28" spans="2:16" ht="14.25">
      <c r="B28" t="str">
        <f>"3013040"</f>
        <v>3013040</v>
      </c>
      <c r="C28">
        <v>264</v>
      </c>
      <c r="D28">
        <v>0</v>
      </c>
      <c r="E28" t="s">
        <v>64</v>
      </c>
      <c r="F28" s="1">
        <v>3000</v>
      </c>
      <c r="G28">
        <v>0</v>
      </c>
      <c r="H28" s="1">
        <v>3000</v>
      </c>
      <c r="I28">
        <v>0</v>
      </c>
      <c r="J28" s="1">
        <v>3910</v>
      </c>
      <c r="K28">
        <v>0</v>
      </c>
      <c r="L28" s="1">
        <v>3910</v>
      </c>
      <c r="M28">
        <v>0</v>
      </c>
      <c r="N28">
        <v>0</v>
      </c>
      <c r="O28">
        <v>0</v>
      </c>
      <c r="P28" t="s">
        <v>65</v>
      </c>
    </row>
    <row r="29" spans="2:16" ht="14.25">
      <c r="B29" t="str">
        <f>"3013060"</f>
        <v>3013060</v>
      </c>
      <c r="C29">
        <v>268</v>
      </c>
      <c r="D29">
        <v>0</v>
      </c>
      <c r="E29" t="s">
        <v>66</v>
      </c>
      <c r="F29" s="1">
        <v>1000</v>
      </c>
      <c r="G29">
        <v>0</v>
      </c>
      <c r="H29" s="1">
        <v>1000</v>
      </c>
      <c r="I29">
        <v>0</v>
      </c>
      <c r="J29">
        <v>918.48</v>
      </c>
      <c r="K29">
        <v>0</v>
      </c>
      <c r="L29">
        <v>918.48</v>
      </c>
      <c r="M29">
        <v>0</v>
      </c>
      <c r="N29">
        <v>0</v>
      </c>
      <c r="O29">
        <v>0</v>
      </c>
      <c r="P29" t="s">
        <v>67</v>
      </c>
    </row>
    <row r="30" spans="2:16" ht="14.25">
      <c r="B30" t="str">
        <f>"3023300"</f>
        <v>3023300</v>
      </c>
      <c r="C30">
        <v>300</v>
      </c>
      <c r="D30">
        <v>0</v>
      </c>
      <c r="E30" t="s">
        <v>68</v>
      </c>
      <c r="F30" s="1">
        <v>8540</v>
      </c>
      <c r="G30">
        <v>0</v>
      </c>
      <c r="H30" s="1">
        <v>8540</v>
      </c>
      <c r="I30">
        <v>0</v>
      </c>
      <c r="J30" s="1">
        <v>8540</v>
      </c>
      <c r="K30">
        <v>0</v>
      </c>
      <c r="L30" s="1">
        <v>5825.7</v>
      </c>
      <c r="M30">
        <v>0</v>
      </c>
      <c r="N30" s="1">
        <v>2793.3</v>
      </c>
      <c r="O30" s="1">
        <v>2793.3</v>
      </c>
      <c r="P30" t="s">
        <v>69</v>
      </c>
    </row>
    <row r="31" spans="2:16" ht="14.25">
      <c r="B31" t="str">
        <f>"3023070"</f>
        <v>3023070</v>
      </c>
      <c r="C31">
        <v>309</v>
      </c>
      <c r="D31">
        <v>0</v>
      </c>
      <c r="E31" t="s">
        <v>70</v>
      </c>
      <c r="F31" s="1">
        <v>26000</v>
      </c>
      <c r="G31">
        <v>0</v>
      </c>
      <c r="H31" s="1">
        <v>26000</v>
      </c>
      <c r="I31">
        <v>0</v>
      </c>
      <c r="J31" s="1">
        <v>28299.41</v>
      </c>
      <c r="K31">
        <v>0</v>
      </c>
      <c r="L31" s="1">
        <v>26599.41</v>
      </c>
      <c r="M31">
        <v>0</v>
      </c>
      <c r="N31">
        <v>0</v>
      </c>
      <c r="O31">
        <v>0</v>
      </c>
      <c r="P31" t="s">
        <v>21</v>
      </c>
    </row>
    <row r="32" spans="2:16" ht="14.25">
      <c r="B32" t="str">
        <f>"3013080"</f>
        <v>3013080</v>
      </c>
      <c r="C32">
        <v>312</v>
      </c>
      <c r="D32">
        <v>0</v>
      </c>
      <c r="E32" t="s">
        <v>71</v>
      </c>
      <c r="F32" s="1">
        <v>10000</v>
      </c>
      <c r="G32">
        <v>0</v>
      </c>
      <c r="H32" s="1">
        <v>10000</v>
      </c>
      <c r="I32">
        <v>0</v>
      </c>
      <c r="J32" s="1">
        <v>10849.42</v>
      </c>
      <c r="K32">
        <v>0</v>
      </c>
      <c r="L32" s="1">
        <v>6112.43</v>
      </c>
      <c r="M32">
        <v>0</v>
      </c>
      <c r="N32" s="1">
        <v>9842.98</v>
      </c>
      <c r="O32" s="1">
        <v>9842.98</v>
      </c>
      <c r="P32" t="s">
        <v>72</v>
      </c>
    </row>
    <row r="33" spans="2:16" ht="14.25">
      <c r="B33" t="str">
        <f>"3053325"</f>
        <v>3053325</v>
      </c>
      <c r="C33">
        <v>325</v>
      </c>
      <c r="D33">
        <v>0</v>
      </c>
      <c r="E33" t="s">
        <v>73</v>
      </c>
      <c r="F33" s="1">
        <v>6097</v>
      </c>
      <c r="G33">
        <v>0</v>
      </c>
      <c r="H33" s="1">
        <v>6097</v>
      </c>
      <c r="I33">
        <v>0</v>
      </c>
      <c r="J33" s="1">
        <v>4577.8</v>
      </c>
      <c r="K33">
        <v>0</v>
      </c>
      <c r="L33" s="1">
        <v>4577.8</v>
      </c>
      <c r="M33">
        <v>0</v>
      </c>
      <c r="N33" s="1">
        <v>2065.28</v>
      </c>
      <c r="O33" s="1">
        <v>2065.28</v>
      </c>
      <c r="P33" t="s">
        <v>74</v>
      </c>
    </row>
    <row r="34" spans="2:16" ht="14.25">
      <c r="B34" t="str">
        <f>"3013100"</f>
        <v>3013100</v>
      </c>
      <c r="C34">
        <v>344</v>
      </c>
      <c r="D34">
        <v>0</v>
      </c>
      <c r="E34" t="s">
        <v>75</v>
      </c>
      <c r="F34" s="1">
        <v>70000</v>
      </c>
      <c r="G34">
        <v>0</v>
      </c>
      <c r="H34" s="1">
        <v>70000</v>
      </c>
      <c r="I34">
        <v>0</v>
      </c>
      <c r="J34" s="1">
        <v>70000</v>
      </c>
      <c r="K34">
        <v>0</v>
      </c>
      <c r="L34">
        <v>0</v>
      </c>
      <c r="M34">
        <v>0</v>
      </c>
      <c r="N34" s="1">
        <v>74386.31</v>
      </c>
      <c r="O34" s="1">
        <v>74386.31</v>
      </c>
      <c r="P34" t="s">
        <v>76</v>
      </c>
    </row>
    <row r="35" spans="2:16" ht="14.25">
      <c r="B35" t="str">
        <f>"3013110"</f>
        <v>3013110</v>
      </c>
      <c r="C35">
        <v>370</v>
      </c>
      <c r="D35">
        <v>0</v>
      </c>
      <c r="E35" t="s">
        <v>77</v>
      </c>
      <c r="F35">
        <v>500</v>
      </c>
      <c r="G35">
        <v>0</v>
      </c>
      <c r="H35">
        <v>500</v>
      </c>
      <c r="I35">
        <v>0</v>
      </c>
      <c r="J35">
        <v>279</v>
      </c>
      <c r="K35">
        <v>0</v>
      </c>
      <c r="L35">
        <v>232.5</v>
      </c>
      <c r="M35">
        <v>0</v>
      </c>
      <c r="N35">
        <v>40.3</v>
      </c>
      <c r="O35">
        <v>40.3</v>
      </c>
      <c r="P35" t="s">
        <v>67</v>
      </c>
    </row>
    <row r="36" spans="2:16" ht="14.25">
      <c r="B36" t="str">
        <f>"3023180"</f>
        <v>3023180</v>
      </c>
      <c r="C36">
        <v>390</v>
      </c>
      <c r="D36">
        <v>0</v>
      </c>
      <c r="E36" t="s">
        <v>78</v>
      </c>
      <c r="F36">
        <v>500</v>
      </c>
      <c r="G36">
        <v>0</v>
      </c>
      <c r="H36">
        <v>500</v>
      </c>
      <c r="I36">
        <v>0</v>
      </c>
      <c r="J36">
        <v>270</v>
      </c>
      <c r="K36">
        <v>0</v>
      </c>
      <c r="L36">
        <v>270</v>
      </c>
      <c r="M36">
        <v>0</v>
      </c>
      <c r="N36">
        <v>0</v>
      </c>
      <c r="O36">
        <v>0</v>
      </c>
      <c r="P36" t="s">
        <v>79</v>
      </c>
    </row>
    <row r="37" spans="2:16" ht="14.25">
      <c r="B37" t="str">
        <f>"3023115"</f>
        <v>3023115</v>
      </c>
      <c r="C37">
        <v>392</v>
      </c>
      <c r="D37">
        <v>0</v>
      </c>
      <c r="E37" t="s">
        <v>80</v>
      </c>
      <c r="F37" s="1">
        <v>3000</v>
      </c>
      <c r="G37">
        <v>0</v>
      </c>
      <c r="H37" s="1">
        <v>3000</v>
      </c>
      <c r="I37">
        <v>0</v>
      </c>
      <c r="J37" s="1">
        <v>3572.69</v>
      </c>
      <c r="K37">
        <v>0</v>
      </c>
      <c r="L37" s="1">
        <v>3354.29</v>
      </c>
      <c r="M37">
        <v>0</v>
      </c>
      <c r="N37">
        <v>0</v>
      </c>
      <c r="O37">
        <v>0</v>
      </c>
      <c r="P37" t="s">
        <v>81</v>
      </c>
    </row>
    <row r="38" spans="2:16" ht="14.25">
      <c r="B38" t="str">
        <f>"3013120"</f>
        <v>3013120</v>
      </c>
      <c r="C38">
        <v>395</v>
      </c>
      <c r="D38">
        <v>0</v>
      </c>
      <c r="E38" t="s">
        <v>82</v>
      </c>
      <c r="F38" s="1">
        <v>3500</v>
      </c>
      <c r="G38">
        <v>0</v>
      </c>
      <c r="H38" s="1">
        <v>3500</v>
      </c>
      <c r="I38">
        <v>0</v>
      </c>
      <c r="J38" s="1">
        <v>1078</v>
      </c>
      <c r="K38">
        <v>0</v>
      </c>
      <c r="L38" s="1">
        <v>1078</v>
      </c>
      <c r="M38">
        <v>0</v>
      </c>
      <c r="N38">
        <v>0</v>
      </c>
      <c r="O38">
        <v>0</v>
      </c>
      <c r="P38" t="s">
        <v>36</v>
      </c>
    </row>
    <row r="39" spans="2:16" ht="14.25">
      <c r="B39" t="str">
        <f>"3033150"</f>
        <v>3033150</v>
      </c>
      <c r="C39">
        <v>418</v>
      </c>
      <c r="D39">
        <v>0</v>
      </c>
      <c r="E39" t="s">
        <v>83</v>
      </c>
      <c r="F39">
        <v>50</v>
      </c>
      <c r="G39">
        <v>0</v>
      </c>
      <c r="H39">
        <v>50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 t="s">
        <v>84</v>
      </c>
    </row>
    <row r="40" spans="2:16" ht="14.25">
      <c r="B40" t="str">
        <f>"3043420"</f>
        <v>3043420</v>
      </c>
      <c r="C40">
        <v>420</v>
      </c>
      <c r="D40">
        <v>0</v>
      </c>
      <c r="E40" t="s">
        <v>85</v>
      </c>
      <c r="F40">
        <v>175</v>
      </c>
      <c r="G40">
        <v>0</v>
      </c>
      <c r="H40">
        <v>175</v>
      </c>
      <c r="I40">
        <v>0</v>
      </c>
      <c r="J40">
        <v>175</v>
      </c>
      <c r="K40">
        <v>0</v>
      </c>
      <c r="L40">
        <v>0</v>
      </c>
      <c r="M40">
        <v>0</v>
      </c>
      <c r="N40">
        <v>130</v>
      </c>
      <c r="O40">
        <v>0</v>
      </c>
      <c r="P40" t="s">
        <v>72</v>
      </c>
    </row>
    <row r="41" spans="2:16" ht="14.25">
      <c r="B41" t="str">
        <f>"3033160"</f>
        <v>3033160</v>
      </c>
      <c r="C41">
        <v>422</v>
      </c>
      <c r="D41">
        <v>0</v>
      </c>
      <c r="E41" t="s">
        <v>86</v>
      </c>
      <c r="F41">
        <v>400</v>
      </c>
      <c r="G41">
        <v>0</v>
      </c>
      <c r="H41">
        <v>400</v>
      </c>
      <c r="I41">
        <v>0</v>
      </c>
      <c r="J41">
        <v>110.13</v>
      </c>
      <c r="K41">
        <v>0</v>
      </c>
      <c r="L41">
        <v>85.41</v>
      </c>
      <c r="M41">
        <v>0</v>
      </c>
      <c r="N41">
        <v>0</v>
      </c>
      <c r="O41">
        <v>0</v>
      </c>
      <c r="P41" t="s">
        <v>79</v>
      </c>
    </row>
    <row r="42" spans="2:16" ht="14.25">
      <c r="B42" t="str">
        <f>"3033423"</f>
        <v>3033423</v>
      </c>
      <c r="C42">
        <v>423</v>
      </c>
      <c r="D42">
        <v>0</v>
      </c>
      <c r="E42" t="s">
        <v>87</v>
      </c>
      <c r="F42">
        <v>300</v>
      </c>
      <c r="G42">
        <v>0</v>
      </c>
      <c r="H42">
        <v>300</v>
      </c>
      <c r="I42">
        <v>0</v>
      </c>
      <c r="J42">
        <v>208.57</v>
      </c>
      <c r="K42">
        <v>0</v>
      </c>
      <c r="L42">
        <v>208.57</v>
      </c>
      <c r="M42">
        <v>0</v>
      </c>
      <c r="N42">
        <v>0</v>
      </c>
      <c r="O42">
        <v>0</v>
      </c>
      <c r="P42" t="s">
        <v>61</v>
      </c>
    </row>
    <row r="43" spans="2:16" ht="14.25">
      <c r="B43" t="str">
        <f>"3053170"</f>
        <v>3053170</v>
      </c>
      <c r="C43">
        <v>454</v>
      </c>
      <c r="D43">
        <v>0</v>
      </c>
      <c r="E43" t="s">
        <v>88</v>
      </c>
      <c r="F43">
        <v>200</v>
      </c>
      <c r="G43">
        <v>0</v>
      </c>
      <c r="H43">
        <v>200</v>
      </c>
      <c r="I43">
        <v>0</v>
      </c>
      <c r="J43">
        <v>146.5</v>
      </c>
      <c r="K43">
        <v>0</v>
      </c>
      <c r="L43">
        <v>146.5</v>
      </c>
      <c r="M43">
        <v>0</v>
      </c>
      <c r="N43">
        <v>0</v>
      </c>
      <c r="O43">
        <v>0</v>
      </c>
      <c r="P43" t="s">
        <v>19</v>
      </c>
    </row>
    <row r="44" spans="2:16" ht="14.25">
      <c r="B44" t="str">
        <f>"3053180"</f>
        <v>3053180</v>
      </c>
      <c r="C44">
        <v>455</v>
      </c>
      <c r="D44">
        <v>0</v>
      </c>
      <c r="E44" t="s">
        <v>89</v>
      </c>
      <c r="F44" s="1">
        <v>5000</v>
      </c>
      <c r="G44">
        <v>0</v>
      </c>
      <c r="H44" s="1">
        <v>5000</v>
      </c>
      <c r="I44">
        <v>0</v>
      </c>
      <c r="J44" s="1">
        <v>4414.21</v>
      </c>
      <c r="K44">
        <v>0</v>
      </c>
      <c r="L44" s="1">
        <v>4414.21</v>
      </c>
      <c r="M44">
        <v>0</v>
      </c>
      <c r="N44">
        <v>0</v>
      </c>
      <c r="O44">
        <v>0</v>
      </c>
      <c r="P44" t="s">
        <v>90</v>
      </c>
    </row>
    <row r="45" spans="2:16" ht="14.25">
      <c r="B45" t="str">
        <f>"3013230"</f>
        <v>3013230</v>
      </c>
      <c r="C45">
        <v>469</v>
      </c>
      <c r="D45">
        <v>0</v>
      </c>
      <c r="E45" t="s">
        <v>91</v>
      </c>
      <c r="F45" s="1">
        <v>7000</v>
      </c>
      <c r="G45">
        <v>0</v>
      </c>
      <c r="H45" s="1">
        <v>7000</v>
      </c>
      <c r="I45">
        <v>0</v>
      </c>
      <c r="J45" s="1">
        <v>7890</v>
      </c>
      <c r="K45">
        <v>0</v>
      </c>
      <c r="L45" s="1">
        <v>6430</v>
      </c>
      <c r="M45">
        <v>0</v>
      </c>
      <c r="N45" s="1">
        <v>3165</v>
      </c>
      <c r="O45" s="1">
        <v>3165</v>
      </c>
      <c r="P45" t="s">
        <v>36</v>
      </c>
    </row>
    <row r="46" spans="2:16" ht="14.25">
      <c r="B46" t="str">
        <f>"3053489"</f>
        <v>3053489</v>
      </c>
      <c r="C46">
        <v>489</v>
      </c>
      <c r="D46">
        <v>0</v>
      </c>
      <c r="E46" t="s">
        <v>92</v>
      </c>
      <c r="F46" s="1">
        <v>3000</v>
      </c>
      <c r="G46">
        <v>0</v>
      </c>
      <c r="H46" s="1">
        <v>3000</v>
      </c>
      <c r="I46">
        <v>0</v>
      </c>
      <c r="J46" s="1">
        <v>1800</v>
      </c>
      <c r="K46">
        <v>0</v>
      </c>
      <c r="L46">
        <v>0</v>
      </c>
      <c r="M46">
        <v>0</v>
      </c>
      <c r="N46" s="1">
        <v>4541.85</v>
      </c>
      <c r="O46" s="1">
        <v>3735.85</v>
      </c>
      <c r="P46" t="s">
        <v>93</v>
      </c>
    </row>
    <row r="47" spans="2:16" ht="14.25">
      <c r="B47" t="str">
        <f>"3053512"</f>
        <v>3053512</v>
      </c>
      <c r="C47">
        <v>512</v>
      </c>
      <c r="D47">
        <v>0</v>
      </c>
      <c r="E47" t="s">
        <v>94</v>
      </c>
      <c r="F47">
        <v>50</v>
      </c>
      <c r="G47">
        <v>0</v>
      </c>
      <c r="H47">
        <v>50</v>
      </c>
      <c r="I47">
        <v>0</v>
      </c>
      <c r="J47" s="1">
        <v>1900.26</v>
      </c>
      <c r="K47">
        <v>0</v>
      </c>
      <c r="L47" s="1">
        <v>1900.26</v>
      </c>
      <c r="M47">
        <v>0</v>
      </c>
      <c r="N47">
        <v>0</v>
      </c>
      <c r="O47">
        <v>0</v>
      </c>
      <c r="P47" t="s">
        <v>95</v>
      </c>
    </row>
    <row r="48" spans="2:16" ht="14.25">
      <c r="B48" t="str">
        <f>"4054520"</f>
        <v>4054520</v>
      </c>
      <c r="C48">
        <v>520</v>
      </c>
      <c r="D48">
        <v>0</v>
      </c>
      <c r="E48" t="s">
        <v>96</v>
      </c>
      <c r="F48" s="1">
        <v>272000</v>
      </c>
      <c r="G48">
        <v>0</v>
      </c>
      <c r="H48" s="1">
        <v>272000</v>
      </c>
      <c r="I48">
        <v>0</v>
      </c>
      <c r="J48">
        <v>0</v>
      </c>
      <c r="K48">
        <v>0</v>
      </c>
      <c r="L48">
        <v>0</v>
      </c>
      <c r="M48">
        <v>0</v>
      </c>
      <c r="N48" s="1">
        <v>17723.6</v>
      </c>
      <c r="O48" s="1">
        <v>17723.6</v>
      </c>
      <c r="P48" t="s">
        <v>48</v>
      </c>
    </row>
    <row r="49" spans="2:16" ht="14.25">
      <c r="B49" t="str">
        <f>"4024521"</f>
        <v>4024521</v>
      </c>
      <c r="C49">
        <v>521</v>
      </c>
      <c r="D49">
        <v>0</v>
      </c>
      <c r="E49" t="s">
        <v>97</v>
      </c>
      <c r="F49" s="1">
        <v>400000</v>
      </c>
      <c r="G49">
        <v>0</v>
      </c>
      <c r="H49" s="1">
        <v>400000</v>
      </c>
      <c r="I49">
        <v>0</v>
      </c>
      <c r="J49" s="1">
        <v>16718.08</v>
      </c>
      <c r="K49">
        <v>0</v>
      </c>
      <c r="L49">
        <v>0</v>
      </c>
      <c r="M49">
        <v>0</v>
      </c>
      <c r="N49">
        <v>0</v>
      </c>
      <c r="O49">
        <v>0</v>
      </c>
      <c r="P49" t="s">
        <v>98</v>
      </c>
    </row>
    <row r="50" spans="2:16" ht="14.25">
      <c r="B50" t="str">
        <f>"4034032"</f>
        <v>4034032</v>
      </c>
      <c r="C50">
        <v>530</v>
      </c>
      <c r="D50">
        <v>0</v>
      </c>
      <c r="E50" t="s">
        <v>99</v>
      </c>
      <c r="F50" s="1">
        <v>225000</v>
      </c>
      <c r="G50">
        <v>0</v>
      </c>
      <c r="H50" s="1">
        <v>225000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 t="s">
        <v>84</v>
      </c>
    </row>
    <row r="51" spans="2:16" ht="14.25">
      <c r="B51" t="str">
        <f>"4034541"</f>
        <v>4034541</v>
      </c>
      <c r="C51">
        <v>541</v>
      </c>
      <c r="D51">
        <v>0</v>
      </c>
      <c r="E51" t="s">
        <v>100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 s="1">
        <v>18000</v>
      </c>
      <c r="O51">
        <v>0</v>
      </c>
      <c r="P51" t="s">
        <v>36</v>
      </c>
    </row>
    <row r="52" spans="2:16" ht="14.25">
      <c r="B52" t="str">
        <f>"4034542"</f>
        <v>4034542</v>
      </c>
      <c r="C52">
        <v>542</v>
      </c>
      <c r="D52">
        <v>0</v>
      </c>
      <c r="E52" t="s">
        <v>101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s="1">
        <v>8000</v>
      </c>
      <c r="O52">
        <v>0</v>
      </c>
      <c r="P52" t="s">
        <v>102</v>
      </c>
    </row>
    <row r="53" spans="2:16" ht="14.25">
      <c r="B53" t="str">
        <f>"4031551"</f>
        <v>4031551</v>
      </c>
      <c r="C53">
        <v>551</v>
      </c>
      <c r="D53">
        <v>0</v>
      </c>
      <c r="E53" t="s">
        <v>103</v>
      </c>
      <c r="F53" s="1">
        <v>109600</v>
      </c>
      <c r="G53">
        <v>0</v>
      </c>
      <c r="H53" s="1">
        <v>109600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 t="s">
        <v>104</v>
      </c>
    </row>
    <row r="54" spans="2:16" ht="14.25">
      <c r="B54" t="str">
        <f>"4034556"</f>
        <v>4034556</v>
      </c>
      <c r="C54">
        <v>556</v>
      </c>
      <c r="D54">
        <v>0</v>
      </c>
      <c r="E54" t="s">
        <v>105</v>
      </c>
      <c r="F54" s="1">
        <v>99000</v>
      </c>
      <c r="G54">
        <v>0</v>
      </c>
      <c r="H54" s="1">
        <v>99000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 t="s">
        <v>48</v>
      </c>
    </row>
    <row r="55" spans="2:16" ht="14.25">
      <c r="B55" t="str">
        <f>"4034557"</f>
        <v>4034557</v>
      </c>
      <c r="C55">
        <v>557</v>
      </c>
      <c r="D55">
        <v>0</v>
      </c>
      <c r="E55" t="s">
        <v>106</v>
      </c>
      <c r="F55" s="1">
        <v>7478.07</v>
      </c>
      <c r="G55">
        <v>0</v>
      </c>
      <c r="H55" s="1">
        <v>7478.07</v>
      </c>
      <c r="I55">
        <v>0</v>
      </c>
      <c r="J55" s="1">
        <v>7478.07</v>
      </c>
      <c r="K55">
        <v>0</v>
      </c>
      <c r="L55">
        <v>0</v>
      </c>
      <c r="M55">
        <v>0</v>
      </c>
      <c r="N55">
        <v>0</v>
      </c>
      <c r="O55">
        <v>0</v>
      </c>
      <c r="P55" t="s">
        <v>17</v>
      </c>
    </row>
    <row r="56" spans="2:16" ht="14.25">
      <c r="B56" t="str">
        <f>"4030558"</f>
        <v>4030558</v>
      </c>
      <c r="C56">
        <v>558</v>
      </c>
      <c r="D56">
        <v>0</v>
      </c>
      <c r="E56" t="s">
        <v>107</v>
      </c>
      <c r="F56" s="1">
        <v>408000</v>
      </c>
      <c r="G56">
        <v>0</v>
      </c>
      <c r="H56" s="1">
        <v>408000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 t="s">
        <v>108</v>
      </c>
    </row>
    <row r="57" spans="2:16" ht="14.25">
      <c r="B57" t="str">
        <f>"4054060"</f>
        <v>4054060</v>
      </c>
      <c r="C57">
        <v>600</v>
      </c>
      <c r="D57">
        <v>0</v>
      </c>
      <c r="E57" t="s">
        <v>109</v>
      </c>
      <c r="F57" s="1">
        <v>39300</v>
      </c>
      <c r="G57">
        <v>0</v>
      </c>
      <c r="H57" s="1">
        <v>39300</v>
      </c>
      <c r="I57">
        <v>0</v>
      </c>
      <c r="J57" s="1">
        <v>32888.93</v>
      </c>
      <c r="K57">
        <v>0</v>
      </c>
      <c r="L57" s="1">
        <v>32888.93</v>
      </c>
      <c r="M57">
        <v>0</v>
      </c>
      <c r="N57">
        <v>0</v>
      </c>
      <c r="O57">
        <v>0</v>
      </c>
      <c r="P57" t="s">
        <v>110</v>
      </c>
    </row>
    <row r="58" spans="2:16" ht="14.25">
      <c r="B58" t="str">
        <f>"4054011"</f>
        <v>4054011</v>
      </c>
      <c r="C58">
        <v>610</v>
      </c>
      <c r="D58">
        <v>0</v>
      </c>
      <c r="E58" t="s">
        <v>111</v>
      </c>
      <c r="F58" s="1">
        <v>56154</v>
      </c>
      <c r="G58">
        <v>0</v>
      </c>
      <c r="H58" s="1">
        <v>56154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t="s">
        <v>72</v>
      </c>
    </row>
    <row r="59" spans="2:16" ht="14.25">
      <c r="B59" t="str">
        <f>"5015010"</f>
        <v>5015010</v>
      </c>
      <c r="C59">
        <v>650</v>
      </c>
      <c r="D59">
        <v>0</v>
      </c>
      <c r="E59" t="s">
        <v>112</v>
      </c>
      <c r="F59" s="1">
        <v>302588</v>
      </c>
      <c r="G59">
        <v>0</v>
      </c>
      <c r="H59" s="1">
        <v>302588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 t="s">
        <v>25</v>
      </c>
    </row>
    <row r="60" spans="2:16" ht="14.25">
      <c r="B60" t="str">
        <f>"5035659"</f>
        <v>5035659</v>
      </c>
      <c r="C60">
        <v>659</v>
      </c>
      <c r="D60">
        <v>0</v>
      </c>
      <c r="E60" t="s">
        <v>113</v>
      </c>
      <c r="F60" s="1">
        <v>66000</v>
      </c>
      <c r="G60">
        <v>0</v>
      </c>
      <c r="H60" s="1">
        <v>66000</v>
      </c>
      <c r="I60">
        <v>0</v>
      </c>
      <c r="J60" s="1">
        <v>58481.92</v>
      </c>
      <c r="K60">
        <v>0</v>
      </c>
      <c r="L60">
        <v>0</v>
      </c>
      <c r="M60">
        <v>0</v>
      </c>
      <c r="N60">
        <v>0</v>
      </c>
      <c r="O60">
        <v>0</v>
      </c>
      <c r="P60" t="s">
        <v>114</v>
      </c>
    </row>
    <row r="61" spans="2:16" ht="14.25">
      <c r="B61" t="str">
        <f>"5035669"</f>
        <v>5035669</v>
      </c>
      <c r="C61">
        <v>669</v>
      </c>
      <c r="D61">
        <v>0</v>
      </c>
      <c r="E61" t="s">
        <v>115</v>
      </c>
      <c r="F61">
        <v>0</v>
      </c>
      <c r="G61" s="1">
        <v>10214.63</v>
      </c>
      <c r="H61">
        <v>0</v>
      </c>
      <c r="I61" s="1">
        <v>10214.63</v>
      </c>
      <c r="J61">
        <v>0</v>
      </c>
      <c r="K61" s="1">
        <v>10214.63</v>
      </c>
      <c r="L61">
        <v>0</v>
      </c>
      <c r="M61">
        <v>0</v>
      </c>
      <c r="N61">
        <v>0</v>
      </c>
      <c r="O61">
        <v>0</v>
      </c>
      <c r="P61" t="s">
        <v>19</v>
      </c>
    </row>
    <row r="62" spans="2:16" ht="14.25">
      <c r="B62" t="str">
        <f>"6010000"</f>
        <v>6010000</v>
      </c>
      <c r="C62">
        <v>670</v>
      </c>
      <c r="D62">
        <v>0</v>
      </c>
      <c r="E62" t="s">
        <v>116</v>
      </c>
      <c r="F62" s="1">
        <v>45000</v>
      </c>
      <c r="G62">
        <v>0</v>
      </c>
      <c r="H62" s="1">
        <v>45000</v>
      </c>
      <c r="I62">
        <v>0</v>
      </c>
      <c r="J62" s="1">
        <v>20550.47</v>
      </c>
      <c r="K62">
        <v>0</v>
      </c>
      <c r="L62" s="1">
        <v>20550.47</v>
      </c>
      <c r="M62">
        <v>0</v>
      </c>
      <c r="N62">
        <v>0</v>
      </c>
      <c r="O62">
        <v>0</v>
      </c>
      <c r="P62" t="s">
        <v>117</v>
      </c>
    </row>
    <row r="63" spans="2:16" ht="14.25">
      <c r="B63" t="str">
        <f>"6010000"</f>
        <v>6010000</v>
      </c>
      <c r="C63">
        <v>674</v>
      </c>
      <c r="D63">
        <v>0</v>
      </c>
      <c r="E63" t="s">
        <v>118</v>
      </c>
      <c r="F63" s="1">
        <v>5000</v>
      </c>
      <c r="G63">
        <v>0</v>
      </c>
      <c r="H63" s="1">
        <v>5000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 t="s">
        <v>119</v>
      </c>
    </row>
    <row r="64" spans="2:16" ht="14.25">
      <c r="B64" t="str">
        <f>"6020000"</f>
        <v>6020000</v>
      </c>
      <c r="C64">
        <v>676</v>
      </c>
      <c r="D64">
        <v>0</v>
      </c>
      <c r="E64" t="s">
        <v>120</v>
      </c>
      <c r="F64" s="1">
        <v>62000</v>
      </c>
      <c r="G64">
        <v>0</v>
      </c>
      <c r="H64" s="1">
        <v>62000</v>
      </c>
      <c r="I64">
        <v>0</v>
      </c>
      <c r="J64" s="1">
        <v>47685.17</v>
      </c>
      <c r="K64">
        <v>0</v>
      </c>
      <c r="L64" s="1">
        <v>47685.17</v>
      </c>
      <c r="M64">
        <v>0</v>
      </c>
      <c r="N64">
        <v>0</v>
      </c>
      <c r="O64">
        <v>0</v>
      </c>
      <c r="P64" t="s">
        <v>121</v>
      </c>
    </row>
    <row r="65" spans="2:16" ht="14.25">
      <c r="B65" t="str">
        <f>"6030000"</f>
        <v>6030000</v>
      </c>
      <c r="C65">
        <v>678</v>
      </c>
      <c r="D65">
        <v>0</v>
      </c>
      <c r="E65" t="s">
        <v>122</v>
      </c>
      <c r="F65" s="1">
        <v>10000</v>
      </c>
      <c r="G65">
        <v>0</v>
      </c>
      <c r="H65" s="1">
        <v>10000</v>
      </c>
      <c r="I65">
        <v>0</v>
      </c>
      <c r="J65" s="1">
        <v>1240.84</v>
      </c>
      <c r="K65">
        <v>0</v>
      </c>
      <c r="L65" s="1">
        <v>1240.84</v>
      </c>
      <c r="M65">
        <v>0</v>
      </c>
      <c r="N65">
        <v>0</v>
      </c>
      <c r="O65">
        <v>0</v>
      </c>
      <c r="P65" t="s">
        <v>123</v>
      </c>
    </row>
    <row r="66" spans="2:16" ht="14.25">
      <c r="B66" t="str">
        <f>"6040000"</f>
        <v>6040000</v>
      </c>
      <c r="C66">
        <v>680</v>
      </c>
      <c r="D66">
        <v>0</v>
      </c>
      <c r="E66" t="s">
        <v>124</v>
      </c>
      <c r="F66" s="1">
        <v>6000</v>
      </c>
      <c r="G66">
        <v>0</v>
      </c>
      <c r="H66" s="1">
        <v>6000</v>
      </c>
      <c r="I66">
        <v>0</v>
      </c>
      <c r="J66">
        <v>380.71</v>
      </c>
      <c r="K66">
        <v>0</v>
      </c>
      <c r="L66">
        <v>250</v>
      </c>
      <c r="M66">
        <v>0</v>
      </c>
      <c r="N66" s="1">
        <v>2645.57</v>
      </c>
      <c r="O66">
        <v>0</v>
      </c>
      <c r="P66" t="s">
        <v>79</v>
      </c>
    </row>
    <row r="67" spans="2:16" ht="14.25">
      <c r="B67" t="str">
        <f>"6050000"</f>
        <v>6050000</v>
      </c>
      <c r="C67">
        <v>682</v>
      </c>
      <c r="D67">
        <v>0</v>
      </c>
      <c r="E67" t="s">
        <v>125</v>
      </c>
      <c r="F67" s="1">
        <v>25000</v>
      </c>
      <c r="G67">
        <v>0</v>
      </c>
      <c r="H67" s="1">
        <v>25000</v>
      </c>
      <c r="I67">
        <v>0</v>
      </c>
      <c r="J67" s="1">
        <v>5963.6</v>
      </c>
      <c r="K67">
        <v>0</v>
      </c>
      <c r="L67" s="1">
        <v>5963.6</v>
      </c>
      <c r="M67">
        <v>0</v>
      </c>
      <c r="N67">
        <v>680.41</v>
      </c>
      <c r="O67">
        <v>680.41</v>
      </c>
      <c r="P67" t="s">
        <v>126</v>
      </c>
    </row>
    <row r="68" spans="2:16" ht="14.25">
      <c r="B68" t="str">
        <f>"6050000"</f>
        <v>6050000</v>
      </c>
      <c r="C68">
        <v>683</v>
      </c>
      <c r="D68">
        <v>0</v>
      </c>
      <c r="E68" t="s">
        <v>127</v>
      </c>
      <c r="F68" s="1">
        <v>9000</v>
      </c>
      <c r="G68">
        <v>0</v>
      </c>
      <c r="H68" s="1">
        <v>9000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 t="s">
        <v>128</v>
      </c>
    </row>
    <row r="69" spans="2:16" ht="14.25">
      <c r="B69" t="str">
        <f>"6020000"</f>
        <v>6020000</v>
      </c>
      <c r="C69">
        <v>684</v>
      </c>
      <c r="D69">
        <v>0</v>
      </c>
      <c r="E69" t="s">
        <v>129</v>
      </c>
      <c r="F69" s="1">
        <v>30000</v>
      </c>
      <c r="G69">
        <v>0</v>
      </c>
      <c r="H69" s="1">
        <v>30000</v>
      </c>
      <c r="I69">
        <v>0</v>
      </c>
      <c r="J69" s="1">
        <v>4952.79</v>
      </c>
      <c r="K69">
        <v>0</v>
      </c>
      <c r="L69" s="1">
        <v>4952.79</v>
      </c>
      <c r="M69">
        <v>0</v>
      </c>
      <c r="N69">
        <v>0</v>
      </c>
      <c r="O69">
        <v>0</v>
      </c>
      <c r="P69" t="s">
        <v>110</v>
      </c>
    </row>
    <row r="70" spans="2:16" ht="14.25">
      <c r="B70" t="str">
        <f>"6050000"</f>
        <v>6050000</v>
      </c>
      <c r="C70">
        <v>706</v>
      </c>
      <c r="D70">
        <v>0</v>
      </c>
      <c r="E70" t="s">
        <v>130</v>
      </c>
      <c r="F70" s="1">
        <v>200000</v>
      </c>
      <c r="G70">
        <v>0</v>
      </c>
      <c r="H70" s="1">
        <v>200000</v>
      </c>
      <c r="I70">
        <v>0</v>
      </c>
      <c r="J70" s="1">
        <v>75230.8</v>
      </c>
      <c r="K70">
        <v>0</v>
      </c>
      <c r="L70" s="1">
        <v>75230.8</v>
      </c>
      <c r="M70">
        <v>0</v>
      </c>
      <c r="N70" s="1">
        <v>1050.9</v>
      </c>
      <c r="O70">
        <v>0</v>
      </c>
      <c r="P70" t="s">
        <v>131</v>
      </c>
    </row>
    <row r="71" spans="2:16" ht="14.25">
      <c r="B71" t="str">
        <f>"6060000"</f>
        <v>6060000</v>
      </c>
      <c r="C71">
        <v>720</v>
      </c>
      <c r="D71">
        <v>0</v>
      </c>
      <c r="E71" t="s">
        <v>132</v>
      </c>
      <c r="F71" s="1">
        <v>6200</v>
      </c>
      <c r="G71">
        <v>0</v>
      </c>
      <c r="H71" s="1">
        <v>6200</v>
      </c>
      <c r="I71">
        <v>0</v>
      </c>
      <c r="J71" s="1">
        <v>6200</v>
      </c>
      <c r="K71">
        <v>0</v>
      </c>
      <c r="L71">
        <v>0</v>
      </c>
      <c r="M71">
        <v>0</v>
      </c>
      <c r="N71" s="1">
        <v>6200</v>
      </c>
      <c r="O71" s="1">
        <v>6200</v>
      </c>
      <c r="P71" t="s">
        <v>67</v>
      </c>
    </row>
    <row r="72" spans="2:16" ht="14.25">
      <c r="B72" t="str">
        <f>"6070000"</f>
        <v>6070000</v>
      </c>
      <c r="C72">
        <v>724</v>
      </c>
      <c r="D72">
        <v>0</v>
      </c>
      <c r="E72" t="s">
        <v>133</v>
      </c>
      <c r="F72" s="1">
        <v>20000</v>
      </c>
      <c r="G72">
        <v>0</v>
      </c>
      <c r="H72" s="1">
        <v>20000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 t="s">
        <v>119</v>
      </c>
    </row>
    <row r="73" spans="2:16" ht="14.25">
      <c r="B73" t="str">
        <f>"0000000"</f>
        <v>0000000</v>
      </c>
      <c r="C73">
        <v>1000</v>
      </c>
      <c r="D73">
        <v>0</v>
      </c>
      <c r="E73" t="s">
        <v>134</v>
      </c>
      <c r="F73">
        <v>0</v>
      </c>
      <c r="G73" s="1">
        <v>33925.47</v>
      </c>
      <c r="H73">
        <v>0</v>
      </c>
      <c r="I73" s="1">
        <v>33925.47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 t="s">
        <v>104</v>
      </c>
    </row>
    <row r="74" spans="2:16" ht="14.25">
      <c r="B74" t="str">
        <f>"0000000"</f>
        <v>0000000</v>
      </c>
      <c r="C74">
        <v>1001</v>
      </c>
      <c r="D74">
        <v>0</v>
      </c>
      <c r="E74" t="s">
        <v>135</v>
      </c>
      <c r="F74">
        <v>0</v>
      </c>
      <c r="G74" s="1">
        <v>12283.32</v>
      </c>
      <c r="H74">
        <v>0</v>
      </c>
      <c r="I74" s="1">
        <v>12283.32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 t="s">
        <v>104</v>
      </c>
    </row>
    <row r="75" spans="1:16" ht="14.25">
      <c r="A75" t="s">
        <v>136</v>
      </c>
      <c r="C75">
        <v>0</v>
      </c>
      <c r="D75">
        <v>0</v>
      </c>
      <c r="E75" t="s">
        <v>137</v>
      </c>
      <c r="F75" s="1">
        <v>3897595.95</v>
      </c>
      <c r="G75" s="1">
        <v>56423.42</v>
      </c>
      <c r="H75" s="1">
        <v>4011619.95</v>
      </c>
      <c r="I75" s="1">
        <v>56423.42</v>
      </c>
      <c r="J75" s="1">
        <v>1426094.09</v>
      </c>
      <c r="K75" s="1">
        <v>10214.63</v>
      </c>
      <c r="L75" s="1">
        <v>1135940.43</v>
      </c>
      <c r="M75">
        <v>0</v>
      </c>
      <c r="N75" s="1">
        <v>255024.53</v>
      </c>
      <c r="O75" s="1">
        <v>224063.58</v>
      </c>
      <c r="P75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Utente02</dc:creator>
  <cp:keywords/>
  <dc:description/>
  <cp:lastModifiedBy>Utente02</cp:lastModifiedBy>
  <dcterms:created xsi:type="dcterms:W3CDTF">2017-03-30T09:07:59Z</dcterms:created>
  <dcterms:modified xsi:type="dcterms:W3CDTF">2017-03-30T09:08:39Z</dcterms:modified>
  <cp:category/>
  <cp:version/>
  <cp:contentType/>
  <cp:contentStatus/>
</cp:coreProperties>
</file>