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RISUT.2015" sheetId="1" r:id="rId1"/>
    <sheet name="RISUT.2016" sheetId="2" r:id="rId2"/>
    <sheet name="RISUT.2017" sheetId="3" r:id="rId3"/>
  </sheets>
  <definedNames/>
  <calcPr fullCalcOnLoad="1" fullPrecision="0"/>
</workbook>
</file>

<file path=xl/sharedStrings.xml><?xml version="1.0" encoding="utf-8"?>
<sst xmlns="http://schemas.openxmlformats.org/spreadsheetml/2006/main" count="61" uniqueCount="24">
  <si>
    <t>VOCE</t>
  </si>
  <si>
    <t>IMPORTO ANNUO</t>
  </si>
  <si>
    <t>RETRIBUZIONE DI POSIZIONE</t>
  </si>
  <si>
    <t>13^ MENSILITA'</t>
  </si>
  <si>
    <t>IMPORTO MENSILE</t>
  </si>
  <si>
    <t>STIPENDIO TABELLARE</t>
  </si>
  <si>
    <t xml:space="preserve">Trattamento economico contratto del 01/03/2011 </t>
  </si>
  <si>
    <t>alla data 31/12/2009</t>
  </si>
  <si>
    <t>INDENNITA' DI VACANZA CONTRATTUALE</t>
  </si>
  <si>
    <t>Segretario Comunale: Lavedini Dr. Giuseppe</t>
  </si>
  <si>
    <t>LUGO DI VICENZA 44,44%</t>
  </si>
  <si>
    <t>NOVE 55,56%</t>
  </si>
  <si>
    <t>RETRIBUZIONE AGGIUNTA CONVENZIONE (25% delle voci 1 - 2 - 4 - 7)</t>
  </si>
  <si>
    <t>TOTALE TRATTAMENTO ECONOMICO 2015</t>
  </si>
  <si>
    <t xml:space="preserve">ANNO 2015 CONVENZIONE LUGO  DI VICENZA -NOVE </t>
  </si>
  <si>
    <t>MAGGIORAZIONE IND. POSIZIONE LUGO</t>
  </si>
  <si>
    <t>MAGGIORAZIONE IND. POSIZIONE NOVE</t>
  </si>
  <si>
    <t xml:space="preserve">INDENNITA' DI RISULTATO LUGO 10% </t>
  </si>
  <si>
    <t>INDENNITA' DI RISULTATO NOVE 10%</t>
  </si>
  <si>
    <t>CALCOLO INDENNITA' DI RISULTATO DOTT. LAVEDINI</t>
  </si>
  <si>
    <t>DIRITTI DI SEGRETERIA LUGO</t>
  </si>
  <si>
    <t xml:space="preserve">ANNO 2016 CONVENZIONE LUGO  DI VICENZA -NOVE </t>
  </si>
  <si>
    <t xml:space="preserve">ANNO 2017 CONVENZIONE LUGO  DI VICENZA -NOVE </t>
  </si>
  <si>
    <t xml:space="preserve">TOTALE TRATTAMENTO ECONOMICO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</si>
</sst>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0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0" fontId="0" fillId="0" borderId="10" xfId="0" applyNumberFormat="1" applyBorder="1" applyAlignment="1">
      <alignment vertical="center" wrapText="1"/>
    </xf>
    <xf numFmtId="170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0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8.7109375" style="0" customWidth="1"/>
    <col min="4" max="4" width="18.00390625" style="0" customWidth="1"/>
  </cols>
  <sheetData>
    <row r="1" spans="2:3" ht="18">
      <c r="B1" s="1" t="s">
        <v>19</v>
      </c>
      <c r="C1" s="1"/>
    </row>
    <row r="2" spans="2:4" ht="54" customHeight="1">
      <c r="B2" s="15" t="s">
        <v>14</v>
      </c>
      <c r="C2" s="15"/>
      <c r="D2" s="15"/>
    </row>
    <row r="4" ht="12.75">
      <c r="B4" t="s">
        <v>9</v>
      </c>
    </row>
    <row r="6" spans="2:3" ht="12.75">
      <c r="B6" t="s">
        <v>6</v>
      </c>
      <c r="C6" t="s">
        <v>7</v>
      </c>
    </row>
    <row r="8" spans="1:4" ht="12.75">
      <c r="A8" s="3"/>
      <c r="B8" s="2" t="s">
        <v>0</v>
      </c>
      <c r="C8" s="2" t="s">
        <v>4</v>
      </c>
      <c r="D8" s="2" t="s">
        <v>1</v>
      </c>
    </row>
    <row r="9" spans="1:4" ht="12.75">
      <c r="A9" s="3"/>
      <c r="B9" s="3"/>
      <c r="C9" s="3"/>
      <c r="D9" s="3"/>
    </row>
    <row r="10" spans="1:4" ht="12.75">
      <c r="A10" s="3">
        <v>1</v>
      </c>
      <c r="B10" s="3" t="s">
        <v>5</v>
      </c>
      <c r="C10" s="6">
        <v>3331.61</v>
      </c>
      <c r="D10" s="11">
        <f>C10*12</f>
        <v>39979.32</v>
      </c>
    </row>
    <row r="11" spans="1:4" ht="12.75">
      <c r="A11" s="3"/>
      <c r="B11" s="3"/>
      <c r="C11" s="6"/>
      <c r="D11" s="12"/>
    </row>
    <row r="12" spans="1:4" ht="12.75">
      <c r="A12" s="3">
        <v>2</v>
      </c>
      <c r="B12" s="3" t="s">
        <v>8</v>
      </c>
      <c r="C12" s="6">
        <v>20.16</v>
      </c>
      <c r="D12" s="11">
        <f>C12*12</f>
        <v>241.92</v>
      </c>
    </row>
    <row r="13" spans="1:4" ht="12.75">
      <c r="A13" s="3"/>
      <c r="B13" s="3"/>
      <c r="C13" s="6"/>
      <c r="D13" s="12"/>
    </row>
    <row r="14" spans="1:4" ht="25.5">
      <c r="A14" s="10">
        <v>3</v>
      </c>
      <c r="B14" s="5" t="s">
        <v>12</v>
      </c>
      <c r="C14" s="8">
        <f>(C10+C12+C16)*25/100</f>
        <v>988.67</v>
      </c>
      <c r="D14" s="11">
        <f>C14*12</f>
        <v>11864.04</v>
      </c>
    </row>
    <row r="15" spans="1:4" ht="12.75">
      <c r="A15" s="3"/>
      <c r="B15" s="3"/>
      <c r="C15" s="6"/>
      <c r="D15" s="12"/>
    </row>
    <row r="16" spans="1:4" ht="12.75">
      <c r="A16" s="3">
        <v>4</v>
      </c>
      <c r="B16" s="3" t="s">
        <v>2</v>
      </c>
      <c r="C16" s="6">
        <v>602.89</v>
      </c>
      <c r="D16" s="11">
        <f>C16*12</f>
        <v>7234.68</v>
      </c>
    </row>
    <row r="17" spans="1:4" ht="12.75">
      <c r="A17" s="3"/>
      <c r="B17" s="3"/>
      <c r="C17" s="6"/>
      <c r="D17" s="12"/>
    </row>
    <row r="18" spans="1:4" ht="12.75">
      <c r="A18" s="3">
        <v>5</v>
      </c>
      <c r="B18" s="3" t="s">
        <v>15</v>
      </c>
      <c r="C18" s="6">
        <v>218.87</v>
      </c>
      <c r="D18" s="14">
        <f>(218.87*7)+(218.87/12)*7</f>
        <v>1659.76</v>
      </c>
    </row>
    <row r="19" spans="1:4" ht="12.75">
      <c r="A19" s="3"/>
      <c r="B19" s="3"/>
      <c r="C19" s="6"/>
      <c r="D19" s="12"/>
    </row>
    <row r="20" spans="1:4" ht="12.75">
      <c r="A20" s="3">
        <v>6</v>
      </c>
      <c r="B20" s="3" t="s">
        <v>16</v>
      </c>
      <c r="C20" s="6">
        <v>54.73</v>
      </c>
      <c r="D20" s="12">
        <f>54.73*13</f>
        <v>711.49</v>
      </c>
    </row>
    <row r="21" spans="1:4" ht="12.75">
      <c r="A21" s="3"/>
      <c r="B21" s="3"/>
      <c r="C21" s="6"/>
      <c r="D21" s="12"/>
    </row>
    <row r="22" spans="1:4" ht="12.75">
      <c r="A22" s="3">
        <v>7</v>
      </c>
      <c r="B22" s="3" t="s">
        <v>3</v>
      </c>
      <c r="C22" s="6"/>
      <c r="D22" s="11">
        <f>(D10+D12+D14+D16)/12</f>
        <v>4943.33</v>
      </c>
    </row>
    <row r="23" spans="1:4" ht="12.75">
      <c r="A23" s="3"/>
      <c r="B23" s="3"/>
      <c r="C23" s="6"/>
      <c r="D23" s="11"/>
    </row>
    <row r="24" spans="1:4" ht="12.75">
      <c r="A24" s="3">
        <v>8</v>
      </c>
      <c r="B24" s="3" t="s">
        <v>20</v>
      </c>
      <c r="C24" s="6"/>
      <c r="D24" s="11">
        <v>1720.29</v>
      </c>
    </row>
    <row r="25" spans="1:4" ht="12.75">
      <c r="A25" s="3"/>
      <c r="B25" s="3"/>
      <c r="C25" s="6"/>
      <c r="D25" s="7"/>
    </row>
    <row r="26" spans="1:4" ht="12.75">
      <c r="A26" s="3"/>
      <c r="B26" s="2" t="s">
        <v>13</v>
      </c>
      <c r="C26" s="9">
        <f>SUM(C10:C24)</f>
        <v>5216.93</v>
      </c>
      <c r="D26" s="9">
        <f>SUM(D10:D24)</f>
        <v>68354.83</v>
      </c>
    </row>
    <row r="27" spans="1:4" ht="12.75">
      <c r="A27" s="3"/>
      <c r="B27" s="2"/>
      <c r="C27" s="9"/>
      <c r="D27" s="7"/>
    </row>
    <row r="28" spans="1:4" ht="12.75">
      <c r="A28" s="3"/>
      <c r="B28" s="2" t="s">
        <v>10</v>
      </c>
      <c r="C28" s="13"/>
      <c r="D28" s="6">
        <f>(D10+D12+D14+D16+D22)*44.44/100+(D18+D24)</f>
        <v>31938.66</v>
      </c>
    </row>
    <row r="29" spans="1:4" ht="12.75">
      <c r="A29" s="3"/>
      <c r="B29" s="2" t="s">
        <v>17</v>
      </c>
      <c r="C29" s="13"/>
      <c r="D29" s="9">
        <f>D28*10/100</f>
        <v>3193.87</v>
      </c>
    </row>
    <row r="30" spans="1:4" ht="12.75">
      <c r="A30" s="3"/>
      <c r="B30" s="2"/>
      <c r="C30" s="13"/>
      <c r="D30" s="6"/>
    </row>
    <row r="31" spans="1:4" ht="12.75">
      <c r="A31" s="3"/>
      <c r="B31" s="2" t="s">
        <v>11</v>
      </c>
      <c r="C31" s="13"/>
      <c r="D31" s="6">
        <f>(D10+D12+D14+D16+D22)*55.56/100+D20</f>
        <v>36416.17</v>
      </c>
    </row>
    <row r="32" spans="1:4" ht="12.75">
      <c r="A32" s="3"/>
      <c r="B32" s="2" t="s">
        <v>18</v>
      </c>
      <c r="C32" s="2"/>
      <c r="D32" s="4">
        <f>D31*10/100</f>
        <v>3641.62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40.00390625" style="0" customWidth="1"/>
    <col min="3" max="3" width="18.7109375" style="0" customWidth="1"/>
    <col min="4" max="4" width="18.00390625" style="0" customWidth="1"/>
  </cols>
  <sheetData>
    <row r="1" spans="2:3" ht="18">
      <c r="B1" s="1" t="s">
        <v>19</v>
      </c>
      <c r="C1" s="1"/>
    </row>
    <row r="2" spans="2:4" ht="54" customHeight="1">
      <c r="B2" s="15" t="s">
        <v>21</v>
      </c>
      <c r="C2" s="15"/>
      <c r="D2" s="15"/>
    </row>
    <row r="4" ht="12.75">
      <c r="B4" t="s">
        <v>9</v>
      </c>
    </row>
    <row r="6" spans="2:3" ht="12.75">
      <c r="B6" t="s">
        <v>6</v>
      </c>
      <c r="C6" t="s">
        <v>7</v>
      </c>
    </row>
    <row r="8" spans="1:4" ht="12.75">
      <c r="A8" s="3"/>
      <c r="B8" s="2" t="s">
        <v>0</v>
      </c>
      <c r="C8" s="2" t="s">
        <v>4</v>
      </c>
      <c r="D8" s="2" t="s">
        <v>1</v>
      </c>
    </row>
    <row r="9" spans="1:4" ht="12.75">
      <c r="A9" s="3"/>
      <c r="B9" s="3"/>
      <c r="C9" s="3"/>
      <c r="D9" s="3"/>
    </row>
    <row r="10" spans="1:4" ht="12.75">
      <c r="A10" s="3">
        <v>1</v>
      </c>
      <c r="B10" s="3" t="s">
        <v>5</v>
      </c>
      <c r="C10" s="6">
        <v>3331.61</v>
      </c>
      <c r="D10" s="11">
        <f>C10*12</f>
        <v>39979.32</v>
      </c>
    </row>
    <row r="11" spans="1:4" ht="12.75">
      <c r="A11" s="3"/>
      <c r="B11" s="3"/>
      <c r="C11" s="6"/>
      <c r="D11" s="12"/>
    </row>
    <row r="12" spans="1:4" ht="12.75">
      <c r="A12" s="3">
        <v>2</v>
      </c>
      <c r="B12" s="3" t="s">
        <v>8</v>
      </c>
      <c r="C12" s="6">
        <v>20.16</v>
      </c>
      <c r="D12" s="11">
        <f>C12*12</f>
        <v>241.92</v>
      </c>
    </row>
    <row r="13" spans="1:4" ht="12.75">
      <c r="A13" s="3"/>
      <c r="B13" s="3"/>
      <c r="C13" s="6"/>
      <c r="D13" s="12"/>
    </row>
    <row r="14" spans="1:4" ht="25.5">
      <c r="A14" s="10">
        <v>3</v>
      </c>
      <c r="B14" s="5" t="s">
        <v>12</v>
      </c>
      <c r="C14" s="8">
        <f>(C10+C12+C16)*25/100</f>
        <v>988.67</v>
      </c>
      <c r="D14" s="11">
        <f>C14*12</f>
        <v>11864.04</v>
      </c>
    </row>
    <row r="15" spans="1:4" ht="12.75">
      <c r="A15" s="3"/>
      <c r="B15" s="3"/>
      <c r="C15" s="6"/>
      <c r="D15" s="12"/>
    </row>
    <row r="16" spans="1:4" ht="12.75">
      <c r="A16" s="3">
        <v>4</v>
      </c>
      <c r="B16" s="3" t="s">
        <v>2</v>
      </c>
      <c r="C16" s="6">
        <v>602.89</v>
      </c>
      <c r="D16" s="11">
        <f>C16*12</f>
        <v>7234.68</v>
      </c>
    </row>
    <row r="17" spans="1:4" ht="12.75">
      <c r="A17" s="3"/>
      <c r="B17" s="3"/>
      <c r="C17" s="6"/>
      <c r="D17" s="12"/>
    </row>
    <row r="18" spans="1:4" ht="12.75">
      <c r="A18" s="3">
        <v>5</v>
      </c>
      <c r="B18" s="3" t="s">
        <v>15</v>
      </c>
      <c r="C18" s="6">
        <v>218.87</v>
      </c>
      <c r="D18" s="14">
        <f>(218.87*13)</f>
        <v>2845.31</v>
      </c>
    </row>
    <row r="19" spans="1:4" ht="12.75">
      <c r="A19" s="3"/>
      <c r="B19" s="3"/>
      <c r="C19" s="6"/>
      <c r="D19" s="12"/>
    </row>
    <row r="20" spans="1:4" ht="12.75">
      <c r="A20" s="3">
        <v>6</v>
      </c>
      <c r="B20" s="3" t="s">
        <v>16</v>
      </c>
      <c r="C20" s="6">
        <v>54.73</v>
      </c>
      <c r="D20" s="12">
        <f>54.73*13</f>
        <v>711.49</v>
      </c>
    </row>
    <row r="21" spans="1:4" ht="12.75">
      <c r="A21" s="3"/>
      <c r="B21" s="3"/>
      <c r="C21" s="6"/>
      <c r="D21" s="12"/>
    </row>
    <row r="22" spans="1:4" ht="12.75">
      <c r="A22" s="3">
        <v>7</v>
      </c>
      <c r="B22" s="3" t="s">
        <v>3</v>
      </c>
      <c r="C22" s="6"/>
      <c r="D22" s="11">
        <f>(D10+D12+D14+D16)/12</f>
        <v>4943.33</v>
      </c>
    </row>
    <row r="23" spans="1:4" ht="12.75">
      <c r="A23" s="3"/>
      <c r="B23" s="3"/>
      <c r="C23" s="6"/>
      <c r="D23" s="11"/>
    </row>
    <row r="24" spans="1:4" ht="12.75">
      <c r="A24" s="3"/>
      <c r="B24" s="3"/>
      <c r="C24" s="6"/>
      <c r="D24" s="11"/>
    </row>
    <row r="25" spans="1:4" ht="12.75">
      <c r="A25" s="3"/>
      <c r="B25" s="3"/>
      <c r="C25" s="6"/>
      <c r="D25" s="7"/>
    </row>
    <row r="26" spans="1:4" ht="12.75">
      <c r="A26" s="3"/>
      <c r="B26" s="2" t="s">
        <v>23</v>
      </c>
      <c r="C26" s="9">
        <f>SUM(C10:C24)</f>
        <v>5216.93</v>
      </c>
      <c r="D26" s="9">
        <f>SUM(D10:D24)</f>
        <v>67820.09</v>
      </c>
    </row>
    <row r="27" spans="1:4" ht="12.75">
      <c r="A27" s="3"/>
      <c r="B27" s="2"/>
      <c r="C27" s="9"/>
      <c r="D27" s="7"/>
    </row>
    <row r="28" spans="1:4" ht="12.75">
      <c r="A28" s="3"/>
      <c r="B28" s="2" t="s">
        <v>10</v>
      </c>
      <c r="C28" s="13"/>
      <c r="D28" s="6">
        <f>(D10+D12+D14+D16+D22)*44.44/100+(D18+D24)</f>
        <v>31403.92</v>
      </c>
    </row>
    <row r="29" spans="1:4" ht="12.75">
      <c r="A29" s="3"/>
      <c r="B29" s="2" t="s">
        <v>17</v>
      </c>
      <c r="C29" s="13"/>
      <c r="D29" s="9">
        <f>D28*10/100</f>
        <v>3140.39</v>
      </c>
    </row>
    <row r="30" spans="1:4" ht="12.75">
      <c r="A30" s="3"/>
      <c r="B30" s="2"/>
      <c r="C30" s="13"/>
      <c r="D30" s="6"/>
    </row>
    <row r="31" spans="1:4" ht="12.75">
      <c r="A31" s="3"/>
      <c r="B31" s="2" t="s">
        <v>11</v>
      </c>
      <c r="C31" s="13"/>
      <c r="D31" s="6">
        <f>(D10+D12+D14+D16+D22)*55.56/100+D20</f>
        <v>36416.17</v>
      </c>
    </row>
    <row r="32" spans="1:4" ht="12.75">
      <c r="A32" s="3"/>
      <c r="B32" s="2" t="s">
        <v>18</v>
      </c>
      <c r="C32" s="2"/>
      <c r="D32" s="4">
        <f>D31*10/100</f>
        <v>3641.62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40.00390625" style="0" customWidth="1"/>
    <col min="3" max="3" width="18.7109375" style="0" customWidth="1"/>
    <col min="4" max="4" width="18.00390625" style="0" customWidth="1"/>
  </cols>
  <sheetData>
    <row r="1" spans="2:3" ht="18">
      <c r="B1" s="1" t="s">
        <v>19</v>
      </c>
      <c r="C1" s="1"/>
    </row>
    <row r="2" spans="2:4" ht="54" customHeight="1">
      <c r="B2" s="15" t="s">
        <v>22</v>
      </c>
      <c r="C2" s="15"/>
      <c r="D2" s="15"/>
    </row>
    <row r="4" ht="12.75">
      <c r="B4" t="s">
        <v>9</v>
      </c>
    </row>
    <row r="6" spans="2:3" ht="12.75">
      <c r="B6" t="s">
        <v>6</v>
      </c>
      <c r="C6" t="s">
        <v>7</v>
      </c>
    </row>
    <row r="8" spans="1:4" ht="12.75">
      <c r="A8" s="3"/>
      <c r="B8" s="2" t="s">
        <v>0</v>
      </c>
      <c r="C8" s="2" t="s">
        <v>4</v>
      </c>
      <c r="D8" s="2" t="s">
        <v>1</v>
      </c>
    </row>
    <row r="9" spans="1:4" ht="12.75">
      <c r="A9" s="3"/>
      <c r="B9" s="3"/>
      <c r="C9" s="3"/>
      <c r="D9" s="3"/>
    </row>
    <row r="10" spans="1:4" ht="12.75">
      <c r="A10" s="3">
        <v>1</v>
      </c>
      <c r="B10" s="3" t="s">
        <v>5</v>
      </c>
      <c r="C10" s="6">
        <v>3331.61</v>
      </c>
      <c r="D10" s="11">
        <f>C10*12</f>
        <v>39979.32</v>
      </c>
    </row>
    <row r="11" spans="1:4" ht="12.75">
      <c r="A11" s="3"/>
      <c r="B11" s="3"/>
      <c r="C11" s="6"/>
      <c r="D11" s="12"/>
    </row>
    <row r="12" spans="1:4" ht="12.75">
      <c r="A12" s="3">
        <v>2</v>
      </c>
      <c r="B12" s="3" t="s">
        <v>8</v>
      </c>
      <c r="C12" s="6">
        <v>20.16</v>
      </c>
      <c r="D12" s="11">
        <f>C12*12</f>
        <v>241.92</v>
      </c>
    </row>
    <row r="13" spans="1:4" ht="12.75">
      <c r="A13" s="3"/>
      <c r="B13" s="3"/>
      <c r="C13" s="6"/>
      <c r="D13" s="12"/>
    </row>
    <row r="14" spans="1:4" ht="25.5">
      <c r="A14" s="10">
        <v>3</v>
      </c>
      <c r="B14" s="5" t="s">
        <v>12</v>
      </c>
      <c r="C14" s="8">
        <f>(C10+C12+C16)*25/100</f>
        <v>988.67</v>
      </c>
      <c r="D14" s="11">
        <f>C14*12</f>
        <v>11864.04</v>
      </c>
    </row>
    <row r="15" spans="1:4" ht="12.75">
      <c r="A15" s="3"/>
      <c r="B15" s="3"/>
      <c r="C15" s="6"/>
      <c r="D15" s="12"/>
    </row>
    <row r="16" spans="1:4" ht="12.75">
      <c r="A16" s="3">
        <v>4</v>
      </c>
      <c r="B16" s="3" t="s">
        <v>2</v>
      </c>
      <c r="C16" s="6">
        <v>602.89</v>
      </c>
      <c r="D16" s="11">
        <f>C16*12</f>
        <v>7234.68</v>
      </c>
    </row>
    <row r="17" spans="1:4" ht="12.75">
      <c r="A17" s="3"/>
      <c r="B17" s="3"/>
      <c r="C17" s="6"/>
      <c r="D17" s="12"/>
    </row>
    <row r="18" spans="1:4" ht="12.75">
      <c r="A18" s="3">
        <v>5</v>
      </c>
      <c r="B18" s="3" t="s">
        <v>15</v>
      </c>
      <c r="C18" s="6">
        <v>218.87</v>
      </c>
      <c r="D18" s="14">
        <f>(218.87*13)</f>
        <v>2845.31</v>
      </c>
    </row>
    <row r="19" spans="1:4" ht="12.75">
      <c r="A19" s="3"/>
      <c r="B19" s="3"/>
      <c r="C19" s="6"/>
      <c r="D19" s="12"/>
    </row>
    <row r="20" spans="1:4" ht="12.75">
      <c r="A20" s="3">
        <v>6</v>
      </c>
      <c r="B20" s="3" t="s">
        <v>16</v>
      </c>
      <c r="C20" s="6">
        <v>54.73</v>
      </c>
      <c r="D20" s="12">
        <f>54.73*13</f>
        <v>711.49</v>
      </c>
    </row>
    <row r="21" spans="1:4" ht="12.75">
      <c r="A21" s="3"/>
      <c r="B21" s="3"/>
      <c r="C21" s="6"/>
      <c r="D21" s="12"/>
    </row>
    <row r="22" spans="1:4" ht="12.75">
      <c r="A22" s="3">
        <v>7</v>
      </c>
      <c r="B22" s="3" t="s">
        <v>3</v>
      </c>
      <c r="C22" s="6"/>
      <c r="D22" s="11">
        <f>(D10+D12+D14+D16)/12</f>
        <v>4943.33</v>
      </c>
    </row>
    <row r="23" spans="1:4" ht="12.75">
      <c r="A23" s="3"/>
      <c r="B23" s="3"/>
      <c r="C23" s="6"/>
      <c r="D23" s="11"/>
    </row>
    <row r="24" spans="1:4" ht="12.75">
      <c r="A24" s="3"/>
      <c r="B24" s="3"/>
      <c r="C24" s="6"/>
      <c r="D24" s="11"/>
    </row>
    <row r="25" spans="1:4" ht="12.75">
      <c r="A25" s="3"/>
      <c r="B25" s="3"/>
      <c r="C25" s="6"/>
      <c r="D25" s="7"/>
    </row>
    <row r="26" spans="1:4" ht="12.75">
      <c r="A26" s="3"/>
      <c r="B26" s="2" t="s">
        <v>23</v>
      </c>
      <c r="C26" s="9">
        <f>SUM(C10:C24)</f>
        <v>5216.93</v>
      </c>
      <c r="D26" s="9">
        <f>SUM(D10:D24)</f>
        <v>67820.09</v>
      </c>
    </row>
    <row r="27" spans="1:4" ht="12.75">
      <c r="A27" s="3"/>
      <c r="B27" s="2"/>
      <c r="C27" s="9"/>
      <c r="D27" s="7"/>
    </row>
    <row r="28" spans="1:4" ht="12.75">
      <c r="A28" s="3"/>
      <c r="B28" s="2" t="s">
        <v>10</v>
      </c>
      <c r="C28" s="13"/>
      <c r="D28" s="6">
        <f>(D10+D12+D14+D16+D22)*44.44/100+(D18+D24)</f>
        <v>31403.92</v>
      </c>
    </row>
    <row r="29" spans="1:4" ht="12.75">
      <c r="A29" s="3"/>
      <c r="B29" s="2" t="s">
        <v>17</v>
      </c>
      <c r="C29" s="13"/>
      <c r="D29" s="9">
        <f>D28*10/100</f>
        <v>3140.39</v>
      </c>
    </row>
    <row r="30" spans="1:4" ht="12.75">
      <c r="A30" s="3"/>
      <c r="B30" s="2"/>
      <c r="C30" s="13"/>
      <c r="D30" s="6"/>
    </row>
    <row r="31" spans="1:4" ht="12.75">
      <c r="A31" s="3"/>
      <c r="B31" s="2" t="s">
        <v>11</v>
      </c>
      <c r="C31" s="13"/>
      <c r="D31" s="6">
        <f>(D10+D12+D14+D16+D22)*55.56/100+D20</f>
        <v>36416.17</v>
      </c>
    </row>
    <row r="32" spans="1:4" ht="12.75">
      <c r="A32" s="3"/>
      <c r="B32" s="2" t="s">
        <v>18</v>
      </c>
      <c r="C32" s="2"/>
      <c r="D32" s="4">
        <f>D31*10/100</f>
        <v>3641.62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Ilenia Bertin</cp:lastModifiedBy>
  <cp:lastPrinted>2015-09-11T11:27:47Z</cp:lastPrinted>
  <dcterms:created xsi:type="dcterms:W3CDTF">2004-12-14T08:53:38Z</dcterms:created>
  <dcterms:modified xsi:type="dcterms:W3CDTF">2015-11-27T11:49:35Z</dcterms:modified>
  <cp:category/>
  <cp:version/>
  <cp:contentType/>
  <cp:contentStatus/>
</cp:coreProperties>
</file>